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24" sheetId="4" r:id="rId1"/>
    <sheet name="сравнительная таблица" sheetId="5" r:id="rId2"/>
  </sheets>
  <definedNames>
    <definedName name="_xlnm.Print_Area" localSheetId="0">'2024'!$A$1:$H$65</definedName>
    <definedName name="_xlnm.Print_Area" localSheetId="1">'сравнительная таблица'!$A$1:$J$58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5" l="1"/>
  <c r="G32" i="4"/>
  <c r="G31" i="4"/>
  <c r="G30" i="4"/>
  <c r="G29" i="4"/>
  <c r="G28" i="4"/>
  <c r="G27" i="4"/>
  <c r="G26" i="4"/>
  <c r="G25" i="4"/>
  <c r="G35" i="4"/>
  <c r="G39" i="4"/>
  <c r="G46" i="4"/>
  <c r="G52" i="4"/>
  <c r="G51" i="4"/>
  <c r="G54" i="5" l="1"/>
  <c r="G58" i="5" s="1"/>
  <c r="H46" i="5"/>
  <c r="G46" i="5"/>
  <c r="I45" i="5"/>
  <c r="I44" i="5"/>
  <c r="H41" i="5"/>
  <c r="I40" i="5"/>
  <c r="I39" i="5"/>
  <c r="I38" i="5"/>
  <c r="I37" i="5"/>
  <c r="H35" i="5"/>
  <c r="I34" i="5"/>
  <c r="I33" i="5"/>
  <c r="I32" i="5"/>
  <c r="I31" i="5"/>
  <c r="I30" i="5"/>
  <c r="I29" i="5"/>
  <c r="I28" i="5"/>
  <c r="I27" i="5"/>
  <c r="G35" i="5"/>
  <c r="I25" i="5"/>
  <c r="I24" i="5"/>
  <c r="I23" i="5"/>
  <c r="I22" i="5"/>
  <c r="I21" i="5"/>
  <c r="I20" i="5"/>
  <c r="I19" i="5"/>
  <c r="I18" i="5"/>
  <c r="H57" i="5" l="1"/>
  <c r="I46" i="5"/>
  <c r="I41" i="5"/>
  <c r="G56" i="5"/>
  <c r="G57" i="5"/>
  <c r="H56" i="5"/>
  <c r="I26" i="5"/>
  <c r="I35" i="5" s="1"/>
  <c r="G53" i="4"/>
  <c r="G48" i="4"/>
  <c r="G33" i="4"/>
  <c r="G36" i="4"/>
  <c r="I56" i="5" l="1"/>
  <c r="I57" i="5"/>
  <c r="G42" i="4"/>
  <c r="G61" i="4" l="1"/>
  <c r="G63" i="4" s="1"/>
  <c r="G65" i="4" l="1"/>
  <c r="G64" i="4" l="1"/>
</calcChain>
</file>

<file path=xl/sharedStrings.xml><?xml version="1.0" encoding="utf-8"?>
<sst xmlns="http://schemas.openxmlformats.org/spreadsheetml/2006/main" count="176" uniqueCount="83">
  <si>
    <t>(руб.)</t>
  </si>
  <si>
    <t>№ п/п</t>
  </si>
  <si>
    <t>1.Учреждения образования</t>
  </si>
  <si>
    <t>Сумма</t>
  </si>
  <si>
    <t xml:space="preserve">Наименование организации </t>
  </si>
  <si>
    <t>1.4.</t>
  </si>
  <si>
    <t>1.6.</t>
  </si>
  <si>
    <t>1.5.</t>
  </si>
  <si>
    <t>1.3.</t>
  </si>
  <si>
    <t>1.2.</t>
  </si>
  <si>
    <t>1.1.</t>
  </si>
  <si>
    <t>1.7.</t>
  </si>
  <si>
    <t>к Решению Днестровского городского</t>
  </si>
  <si>
    <t>Совета народных депутатов</t>
  </si>
  <si>
    <t>(источник финансирования-налог на содержание жилищного фонда, объектов социально-культурной</t>
  </si>
  <si>
    <t>Статья</t>
  </si>
  <si>
    <t>МДОУ №6, ул.Первомайская,16 А</t>
  </si>
  <si>
    <t>МОУ ДО "Днестровская ДЮСШ"</t>
  </si>
  <si>
    <t>МДОУ №1 ул. Комсомольская, 7А</t>
  </si>
  <si>
    <t>МДОУ №3 ул.Терпиловского, 6</t>
  </si>
  <si>
    <t>Итого остаток 361 425 руб.</t>
  </si>
  <si>
    <t>150 000 - на благоустройство придомовой территории (замощение тротуарной плиткой дорожек по ул. Строителей, 8-10; ул. Строителей,30)</t>
  </si>
  <si>
    <t xml:space="preserve">11 425 -ремонт системы отопления ДК </t>
  </si>
  <si>
    <t>2. Ремонт здания УНО-150 000 руб.</t>
  </si>
  <si>
    <t>1. Приобретение спортивного инвентаря для ДДЮСШ -20 000 руб</t>
  </si>
  <si>
    <t>170 000 руб. НЕОБХОДИМО РАСПРЕДЕЛИТЬ:</t>
  </si>
  <si>
    <t>361 425-150 000-11425-30000=170 000 руб.</t>
  </si>
  <si>
    <t>30000 - на устройство остановки для общественного траспорта</t>
  </si>
  <si>
    <t xml:space="preserve">Капитальный ремонт административного здания </t>
  </si>
  <si>
    <t>МДОУ №5 ул. Терпиловвского, 5</t>
  </si>
  <si>
    <t xml:space="preserve"> 2.1</t>
  </si>
  <si>
    <t>Итого по учреждениям образования:</t>
  </si>
  <si>
    <t>Итого по учреждениям спорта:</t>
  </si>
  <si>
    <t xml:space="preserve">Итого по админ.зданиям </t>
  </si>
  <si>
    <t>Всего расходов по  программе:</t>
  </si>
  <si>
    <t>2. Учреждения спорта</t>
  </si>
  <si>
    <t>в т.ч.по статьям</t>
  </si>
  <si>
    <t>Виды  работ</t>
  </si>
  <si>
    <t xml:space="preserve"> сферы и благоустройства территорий города в составе местног бюджета г. Днестровск)</t>
  </si>
  <si>
    <t>МОУ "Днестровская средняя школа № 1" 
ул. Строителей, 28</t>
  </si>
  <si>
    <t>МОУ "Днестровская средняя школа № 2" 
ул. Строителей, 41</t>
  </si>
  <si>
    <t>МОУ ДО "Днестровский ДЮЦ", 
Бульвар Энергетиков, 3</t>
  </si>
  <si>
    <t>ремонт крыльца (вход в здание госадминистрации)</t>
  </si>
  <si>
    <t>установка  ограждения из стекла и нержавеющей стали (перила)</t>
  </si>
  <si>
    <t>3.Учреждения культуры</t>
  </si>
  <si>
    <t>.3.1</t>
  </si>
  <si>
    <t>Итого по учреждениям культуры:</t>
  </si>
  <si>
    <t>ремонт внутренних помещений (ЗАГС)</t>
  </si>
  <si>
    <t xml:space="preserve">ремонт внутренних помещений (санузел) </t>
  </si>
  <si>
    <t xml:space="preserve">4. Административные здания </t>
  </si>
  <si>
    <t>4.1</t>
  </si>
  <si>
    <t>ремонт фасада</t>
  </si>
  <si>
    <t xml:space="preserve">ремонт внутренних помещений (ремонт танцзала)  </t>
  </si>
  <si>
    <t>Приложение №13</t>
  </si>
  <si>
    <t>Программа</t>
  </si>
  <si>
    <t>капитального ремонта объектов  социально- культурного назначения и административных зданий г. Днестровск на 2024 год</t>
  </si>
  <si>
    <t>3.1.</t>
  </si>
  <si>
    <t>г.Днестровск на 2024 год", принятое на 18-й сессии,</t>
  </si>
  <si>
    <t>26 озыва 9 февраля 2024 года"</t>
  </si>
  <si>
    <t>ремонт внутренних помещений , ремонт системы отополения,ремонт кровли</t>
  </si>
  <si>
    <t>ремонт туалета на городском стадионе</t>
  </si>
  <si>
    <t xml:space="preserve">аварийно-восстановительные работы </t>
  </si>
  <si>
    <t>ремонт кровли спортзала</t>
  </si>
  <si>
    <t>благоустройство территорий образовательных учреждений (замощение троутарной плиткой)</t>
  </si>
  <si>
    <t>МУ ДК "Энергетик"</t>
  </si>
  <si>
    <t>строительство раздевалок на городском стадионе</t>
  </si>
  <si>
    <t>ремонт внутренних помещений (санузлы)</t>
  </si>
  <si>
    <t>ремонт внутренних помещений, ремонт крыльца</t>
  </si>
  <si>
    <t>ремонт внутренних помещений (замена окон)</t>
  </si>
  <si>
    <t>Утвержденная редакция</t>
  </si>
  <si>
    <t>Отклонения</t>
  </si>
  <si>
    <t>Новая редакция</t>
  </si>
  <si>
    <t>Приложение №2</t>
  </si>
  <si>
    <t>аварийно-восстановительные работы(ремонт парапета)</t>
  </si>
  <si>
    <t>№ 3 от 15.08.2024 г.</t>
  </si>
  <si>
    <t xml:space="preserve">к Решению Днестровского городского </t>
  </si>
  <si>
    <t xml:space="preserve">№ 2 "Об утверждении местного бюджета </t>
  </si>
  <si>
    <t>№ 2 от 09.02.2024 г.</t>
  </si>
  <si>
    <t>№ 2  от  09.02.2024 г.</t>
  </si>
  <si>
    <t>Приложение № 3</t>
  </si>
  <si>
    <t>"О внесении изменений и дополнений в  Решение Днестровского</t>
  </si>
  <si>
    <t>городского Совета народных депутатов</t>
  </si>
  <si>
    <t>"Об утверждении местного бюджета г.Днестровска на 2024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</si>
</sst>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3" fontId="4" fillId="0" borderId="13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/>
    <xf numFmtId="0" fontId="7" fillId="0" borderId="6" xfId="0" applyFont="1" applyBorder="1" applyAlignment="1">
      <alignment horizontal="center"/>
    </xf>
    <xf numFmtId="3" fontId="7" fillId="0" borderId="6" xfId="0" applyNumberFormat="1" applyFont="1" applyBorder="1"/>
    <xf numFmtId="0" fontId="7" fillId="0" borderId="14" xfId="0" applyFont="1" applyBorder="1"/>
    <xf numFmtId="0" fontId="8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0" fillId="0" borderId="0" xfId="0" applyFill="1"/>
    <xf numFmtId="3" fontId="3" fillId="0" borderId="14" xfId="0" applyNumberFormat="1" applyFont="1" applyFill="1" applyBorder="1" applyAlignment="1">
      <alignment horizontal="left"/>
    </xf>
    <xf numFmtId="3" fontId="3" fillId="2" borderId="24" xfId="0" applyNumberFormat="1" applyFont="1" applyFill="1" applyBorder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6" fontId="3" fillId="0" borderId="8" xfId="0" applyNumberFormat="1" applyFont="1" applyFill="1" applyBorder="1" applyAlignment="1">
      <alignment horizontal="center" vertical="center"/>
    </xf>
    <xf numFmtId="0" fontId="11" fillId="2" borderId="0" xfId="0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left"/>
    </xf>
    <xf numFmtId="3" fontId="11" fillId="2" borderId="0" xfId="0" applyNumberFormat="1" applyFont="1" applyFill="1" applyAlignment="1">
      <alignment horizontal="left"/>
    </xf>
    <xf numFmtId="3" fontId="12" fillId="2" borderId="0" xfId="0" applyNumberFormat="1" applyFont="1" applyFill="1" applyAlignment="1">
      <alignment horizontal="left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3" fontId="3" fillId="0" borderId="13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left" vertical="center"/>
    </xf>
    <xf numFmtId="16" fontId="3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/>
    <xf numFmtId="3" fontId="4" fillId="2" borderId="13" xfId="0" applyNumberFormat="1" applyFont="1" applyFill="1" applyBorder="1" applyAlignment="1">
      <alignment horizontal="right"/>
    </xf>
    <xf numFmtId="3" fontId="4" fillId="2" borderId="6" xfId="0" applyNumberFormat="1" applyFont="1" applyFill="1" applyBorder="1" applyAlignment="1">
      <alignment horizontal="left"/>
    </xf>
    <xf numFmtId="0" fontId="0" fillId="2" borderId="0" xfId="0" applyFill="1"/>
    <xf numFmtId="0" fontId="4" fillId="2" borderId="6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/>
    <xf numFmtId="3" fontId="8" fillId="3" borderId="6" xfId="0" applyNumberFormat="1" applyFont="1" applyFill="1" applyBorder="1"/>
    <xf numFmtId="0" fontId="8" fillId="3" borderId="14" xfId="0" applyFont="1" applyFill="1" applyBorder="1"/>
    <xf numFmtId="3" fontId="3" fillId="0" borderId="2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/>
    <xf numFmtId="0" fontId="9" fillId="0" borderId="0" xfId="0" applyFont="1"/>
    <xf numFmtId="0" fontId="9" fillId="2" borderId="0" xfId="0" applyFont="1" applyFill="1"/>
    <xf numFmtId="3" fontId="13" fillId="2" borderId="0" xfId="0" applyNumberFormat="1" applyFont="1" applyFill="1"/>
    <xf numFmtId="0" fontId="9" fillId="0" borderId="22" xfId="0" applyFont="1" applyBorder="1"/>
    <xf numFmtId="3" fontId="9" fillId="0" borderId="22" xfId="0" applyNumberFormat="1" applyFont="1" applyBorder="1"/>
    <xf numFmtId="0" fontId="9" fillId="0" borderId="34" xfId="0" applyFont="1" applyBorder="1" applyAlignment="1">
      <alignment horizontal="center"/>
    </xf>
    <xf numFmtId="0" fontId="9" fillId="0" borderId="26" xfId="0" applyFont="1" applyBorder="1"/>
    <xf numFmtId="0" fontId="9" fillId="2" borderId="35" xfId="0" applyFont="1" applyFill="1" applyBorder="1" applyAlignment="1">
      <alignment horizontal="center"/>
    </xf>
    <xf numFmtId="0" fontId="9" fillId="2" borderId="36" xfId="0" applyFont="1" applyFill="1" applyBorder="1"/>
    <xf numFmtId="3" fontId="9" fillId="2" borderId="36" xfId="0" applyNumberFormat="1" applyFont="1" applyFill="1" applyBorder="1"/>
    <xf numFmtId="0" fontId="9" fillId="2" borderId="37" xfId="0" applyFont="1" applyFill="1" applyBorder="1"/>
    <xf numFmtId="0" fontId="14" fillId="0" borderId="0" xfId="0" applyFont="1" applyFill="1"/>
    <xf numFmtId="3" fontId="0" fillId="0" borderId="0" xfId="0" applyNumberFormat="1" applyFill="1"/>
    <xf numFmtId="3" fontId="16" fillId="0" borderId="6" xfId="0" applyNumberFormat="1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left" wrapText="1"/>
    </xf>
    <xf numFmtId="0" fontId="15" fillId="2" borderId="0" xfId="0" applyFont="1" applyFill="1"/>
    <xf numFmtId="0" fontId="15" fillId="0" borderId="0" xfId="0" applyFont="1" applyFill="1"/>
    <xf numFmtId="0" fontId="17" fillId="0" borderId="0" xfId="0" applyFont="1"/>
    <xf numFmtId="0" fontId="18" fillId="0" borderId="0" xfId="0" applyFont="1"/>
    <xf numFmtId="0" fontId="18" fillId="2" borderId="0" xfId="0" applyFont="1" applyFill="1"/>
    <xf numFmtId="3" fontId="3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3" fontId="3" fillId="0" borderId="32" xfId="0" applyNumberFormat="1" applyFont="1" applyFill="1" applyBorder="1" applyAlignment="1">
      <alignment horizontal="left"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45" xfId="0" applyNumberFormat="1" applyFont="1" applyFill="1" applyBorder="1" applyAlignment="1">
      <alignment horizontal="right"/>
    </xf>
    <xf numFmtId="3" fontId="3" fillId="0" borderId="46" xfId="0" applyNumberFormat="1" applyFont="1" applyFill="1" applyBorder="1" applyAlignment="1">
      <alignment horizontal="left"/>
    </xf>
    <xf numFmtId="3" fontId="3" fillId="0" borderId="23" xfId="0" applyNumberFormat="1" applyFont="1" applyFill="1" applyBorder="1" applyAlignment="1">
      <alignment vertical="center" wrapText="1"/>
    </xf>
    <xf numFmtId="3" fontId="3" fillId="0" borderId="32" xfId="0" applyNumberFormat="1" applyFont="1" applyFill="1" applyBorder="1" applyAlignment="1">
      <alignment horizontal="left"/>
    </xf>
    <xf numFmtId="3" fontId="3" fillId="0" borderId="42" xfId="0" applyNumberFormat="1" applyFont="1" applyFill="1" applyBorder="1" applyAlignment="1">
      <alignment horizontal="right"/>
    </xf>
    <xf numFmtId="3" fontId="3" fillId="0" borderId="16" xfId="0" applyNumberFormat="1" applyFont="1" applyFill="1" applyBorder="1" applyAlignment="1"/>
    <xf numFmtId="3" fontId="3" fillId="2" borderId="15" xfId="0" applyNumberFormat="1" applyFont="1" applyFill="1" applyBorder="1" applyAlignment="1">
      <alignment horizontal="right"/>
    </xf>
    <xf numFmtId="3" fontId="3" fillId="2" borderId="48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left" wrapText="1"/>
    </xf>
    <xf numFmtId="3" fontId="3" fillId="0" borderId="48" xfId="0" applyNumberFormat="1" applyFont="1" applyFill="1" applyBorder="1" applyAlignment="1">
      <alignment horizontal="left"/>
    </xf>
    <xf numFmtId="3" fontId="3" fillId="2" borderId="8" xfId="0" applyNumberFormat="1" applyFont="1" applyFill="1" applyBorder="1" applyAlignment="1">
      <alignment horizontal="right"/>
    </xf>
    <xf numFmtId="3" fontId="3" fillId="0" borderId="7" xfId="0" applyNumberFormat="1" applyFont="1" applyFill="1" applyBorder="1" applyAlignment="1">
      <alignment horizontal="left"/>
    </xf>
    <xf numFmtId="3" fontId="3" fillId="2" borderId="11" xfId="0" applyNumberFormat="1" applyFont="1" applyFill="1" applyBorder="1" applyAlignment="1">
      <alignment horizontal="right"/>
    </xf>
    <xf numFmtId="3" fontId="3" fillId="2" borderId="18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left"/>
    </xf>
    <xf numFmtId="3" fontId="3" fillId="0" borderId="43" xfId="0" applyNumberFormat="1" applyFont="1" applyFill="1" applyBorder="1" applyAlignment="1">
      <alignment horizontal="left"/>
    </xf>
    <xf numFmtId="3" fontId="3" fillId="0" borderId="11" xfId="0" applyNumberFormat="1" applyFont="1" applyFill="1" applyBorder="1" applyAlignment="1">
      <alignment horizontal="left"/>
    </xf>
    <xf numFmtId="16" fontId="3" fillId="0" borderId="8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3" fontId="3" fillId="0" borderId="16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vertical="center"/>
    </xf>
    <xf numFmtId="3" fontId="3" fillId="0" borderId="42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/>
    <xf numFmtId="3" fontId="3" fillId="0" borderId="16" xfId="0" applyNumberFormat="1" applyFont="1" applyFill="1" applyBorder="1" applyAlignment="1">
      <alignment horizontal="right" vertical="center"/>
    </xf>
    <xf numFmtId="3" fontId="3" fillId="2" borderId="7" xfId="0" applyNumberFormat="1" applyFont="1" applyFill="1" applyBorder="1" applyAlignment="1">
      <alignment horizontal="right"/>
    </xf>
    <xf numFmtId="3" fontId="3" fillId="2" borderId="43" xfId="0" applyNumberFormat="1" applyFont="1" applyFill="1" applyBorder="1" applyAlignment="1">
      <alignment horizontal="right"/>
    </xf>
    <xf numFmtId="3" fontId="3" fillId="2" borderId="5" xfId="0" applyNumberFormat="1" applyFont="1" applyFill="1" applyBorder="1" applyAlignment="1">
      <alignment horizontal="right"/>
    </xf>
    <xf numFmtId="3" fontId="7" fillId="0" borderId="14" xfId="0" applyNumberFormat="1" applyFont="1" applyBorder="1"/>
    <xf numFmtId="3" fontId="8" fillId="3" borderId="14" xfId="0" applyNumberFormat="1" applyFont="1" applyFill="1" applyBorder="1"/>
    <xf numFmtId="3" fontId="9" fillId="0" borderId="33" xfId="0" applyNumberFormat="1" applyFont="1" applyBorder="1"/>
    <xf numFmtId="3" fontId="9" fillId="2" borderId="38" xfId="0" applyNumberFormat="1" applyFont="1" applyFill="1" applyBorder="1"/>
    <xf numFmtId="0" fontId="5" fillId="0" borderId="5" xfId="0" applyFont="1" applyBorder="1" applyAlignment="1">
      <alignment horizontal="center" vertical="center" wrapText="1"/>
    </xf>
    <xf numFmtId="3" fontId="3" fillId="0" borderId="15" xfId="0" applyNumberFormat="1" applyFont="1" applyFill="1" applyBorder="1" applyAlignment="1">
      <alignment horizontal="right"/>
    </xf>
    <xf numFmtId="3" fontId="3" fillId="0" borderId="18" xfId="0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/>
    <xf numFmtId="3" fontId="3" fillId="0" borderId="48" xfId="0" applyNumberFormat="1" applyFont="1" applyFill="1" applyBorder="1" applyAlignment="1"/>
    <xf numFmtId="3" fontId="3" fillId="0" borderId="49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 wrapText="1"/>
    </xf>
    <xf numFmtId="3" fontId="3" fillId="0" borderId="50" xfId="0" applyNumberFormat="1" applyFont="1" applyFill="1" applyBorder="1" applyAlignment="1">
      <alignment vertical="center" wrapText="1"/>
    </xf>
    <xf numFmtId="3" fontId="3" fillId="0" borderId="51" xfId="0" applyNumberFormat="1" applyFont="1" applyFill="1" applyBorder="1" applyAlignment="1">
      <alignment horizontal="left"/>
    </xf>
    <xf numFmtId="3" fontId="3" fillId="0" borderId="15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3" fillId="0" borderId="48" xfId="0" applyNumberFormat="1" applyFont="1" applyFill="1" applyBorder="1" applyAlignment="1">
      <alignment vertical="center"/>
    </xf>
    <xf numFmtId="3" fontId="3" fillId="0" borderId="40" xfId="0" applyNumberFormat="1" applyFont="1" applyFill="1" applyBorder="1" applyAlignment="1">
      <alignment horizontal="left" vertical="center"/>
    </xf>
    <xf numFmtId="3" fontId="3" fillId="0" borderId="48" xfId="0" applyNumberFormat="1" applyFont="1" applyFill="1" applyBorder="1" applyAlignment="1">
      <alignment horizontal="right"/>
    </xf>
    <xf numFmtId="3" fontId="3" fillId="0" borderId="52" xfId="0" applyNumberFormat="1" applyFont="1" applyFill="1" applyBorder="1" applyAlignment="1"/>
    <xf numFmtId="3" fontId="3" fillId="0" borderId="8" xfId="0" applyNumberFormat="1" applyFont="1" applyFill="1" applyBorder="1" applyAlignment="1"/>
    <xf numFmtId="3" fontId="3" fillId="0" borderId="18" xfId="0" applyNumberFormat="1" applyFont="1" applyFill="1" applyBorder="1" applyAlignment="1"/>
    <xf numFmtId="3" fontId="3" fillId="0" borderId="48" xfId="0" applyNumberFormat="1" applyFont="1" applyFill="1" applyBorder="1" applyAlignment="1">
      <alignment horizontal="right" vertical="center"/>
    </xf>
    <xf numFmtId="3" fontId="3" fillId="0" borderId="41" xfId="0" applyNumberFormat="1" applyFont="1" applyFill="1" applyBorder="1" applyAlignment="1">
      <alignment horizontal="left"/>
    </xf>
    <xf numFmtId="3" fontId="3" fillId="0" borderId="50" xfId="0" applyNumberFormat="1" applyFont="1" applyFill="1" applyBorder="1" applyAlignment="1">
      <alignment horizontal="left"/>
    </xf>
    <xf numFmtId="3" fontId="3" fillId="0" borderId="53" xfId="0" applyNumberFormat="1" applyFont="1" applyFill="1" applyBorder="1" applyAlignment="1">
      <alignment horizontal="left"/>
    </xf>
    <xf numFmtId="3" fontId="3" fillId="0" borderId="41" xfId="0" applyNumberFormat="1" applyFont="1" applyFill="1" applyBorder="1" applyAlignment="1">
      <alignment horizontal="left" vertical="center"/>
    </xf>
    <xf numFmtId="3" fontId="3" fillId="0" borderId="30" xfId="0" applyNumberFormat="1" applyFont="1" applyFill="1" applyBorder="1" applyAlignment="1">
      <alignment vertical="center"/>
    </xf>
    <xf numFmtId="3" fontId="3" fillId="0" borderId="9" xfId="0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horizontal="right"/>
    </xf>
    <xf numFmtId="3" fontId="3" fillId="0" borderId="9" xfId="0" applyNumberFormat="1" applyFont="1" applyFill="1" applyBorder="1" applyAlignment="1">
      <alignment horizontal="right"/>
    </xf>
    <xf numFmtId="4" fontId="18" fillId="0" borderId="0" xfId="0" applyNumberFormat="1" applyFont="1"/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16" fontId="3" fillId="0" borderId="18" xfId="0" applyNumberFormat="1" applyFont="1" applyFill="1" applyBorder="1" applyAlignment="1">
      <alignment horizontal="center" vertical="center"/>
    </xf>
    <xf numFmtId="16" fontId="3" fillId="0" borderId="9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4" fillId="2" borderId="19" xfId="0" applyFont="1" applyFill="1" applyBorder="1" applyAlignment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0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horizontal="center" vertical="center"/>
    </xf>
    <xf numFmtId="3" fontId="3" fillId="0" borderId="8" xfId="0" applyNumberFormat="1" applyFont="1" applyFill="1" applyBorder="1" applyAlignment="1">
      <alignment horizontal="center" vertical="center"/>
    </xf>
    <xf numFmtId="3" fontId="3" fillId="0" borderId="29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4" fillId="2" borderId="12" xfId="0" applyFont="1" applyFill="1" applyBorder="1" applyAlignment="1"/>
    <xf numFmtId="0" fontId="4" fillId="2" borderId="13" xfId="0" applyFont="1" applyFill="1" applyBorder="1" applyAlignment="1"/>
    <xf numFmtId="0" fontId="4" fillId="2" borderId="14" xfId="0" applyFont="1" applyFill="1" applyBorder="1" applyAlignment="1"/>
    <xf numFmtId="0" fontId="3" fillId="0" borderId="44" xfId="0" applyFont="1" applyFill="1" applyBorder="1" applyAlignment="1">
      <alignment horizontal="left" vertical="center" wrapText="1"/>
    </xf>
    <xf numFmtId="0" fontId="3" fillId="0" borderId="42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 vertical="center" wrapText="1"/>
    </xf>
    <xf numFmtId="16" fontId="3" fillId="0" borderId="8" xfId="0" applyNumberFormat="1" applyFont="1" applyFill="1" applyBorder="1" applyAlignment="1">
      <alignment horizontal="center" vertical="center"/>
    </xf>
    <xf numFmtId="16" fontId="3" fillId="0" borderId="29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6" fontId="3" fillId="0" borderId="8" xfId="0" applyNumberFormat="1" applyFont="1" applyFill="1" applyBorder="1" applyAlignment="1">
      <alignment horizontal="center" vertical="center" wrapText="1"/>
    </xf>
    <xf numFmtId="16" fontId="3" fillId="0" borderId="29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9" fillId="2" borderId="38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39" xfId="0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16" fontId="3" fillId="0" borderId="9" xfId="0" applyNumberFormat="1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left" vertical="center"/>
    </xf>
    <xf numFmtId="0" fontId="3" fillId="0" borderId="42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horizontal="left" vertical="center"/>
    </xf>
    <xf numFmtId="0" fontId="3" fillId="0" borderId="43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27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16" fontId="3" fillId="0" borderId="30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77"/>
  <sheetViews>
    <sheetView tabSelected="1" workbookViewId="0">
      <selection activeCell="N20" sqref="N20"/>
    </sheetView>
  </sheetViews>
  <sheetFormatPr defaultRowHeight="15" x14ac:dyDescent="0.25"/>
  <cols>
    <col min="1" max="1" width="9.140625" style="13"/>
    <col min="5" max="5" width="11.28515625" customWidth="1"/>
    <col min="6" max="6" width="14.140625" customWidth="1"/>
    <col min="7" max="7" width="14.28515625" customWidth="1"/>
    <col min="8" max="8" width="48.140625" customWidth="1"/>
    <col min="9" max="9" width="13.140625" style="69" bestFit="1" customWidth="1"/>
    <col min="10" max="10" width="10.140625" bestFit="1" customWidth="1"/>
  </cols>
  <sheetData>
    <row r="1" spans="1:8" ht="19.5" customHeight="1" x14ac:dyDescent="0.25">
      <c r="A1" s="11"/>
      <c r="B1" s="1"/>
      <c r="C1" s="20"/>
      <c r="D1" s="21"/>
      <c r="E1" s="79"/>
      <c r="F1" s="79"/>
      <c r="G1" s="79"/>
      <c r="H1" s="79" t="s">
        <v>79</v>
      </c>
    </row>
    <row r="2" spans="1:8" ht="15.75" x14ac:dyDescent="0.25">
      <c r="A2" s="11"/>
      <c r="B2" s="1"/>
      <c r="C2" s="20"/>
      <c r="D2" s="77"/>
      <c r="E2" s="79"/>
      <c r="F2" s="79"/>
      <c r="G2" s="79"/>
      <c r="H2" s="80" t="s">
        <v>75</v>
      </c>
    </row>
    <row r="3" spans="1:8" ht="15.75" x14ac:dyDescent="0.25">
      <c r="A3" s="11"/>
      <c r="B3" s="1"/>
      <c r="C3" s="20"/>
      <c r="D3" s="77"/>
      <c r="E3" s="79"/>
      <c r="F3" s="79"/>
      <c r="G3" s="79"/>
      <c r="H3" s="80" t="s">
        <v>13</v>
      </c>
    </row>
    <row r="4" spans="1:8" ht="15.75" x14ac:dyDescent="0.25">
      <c r="A4" s="11"/>
      <c r="B4" s="1"/>
      <c r="C4" s="20"/>
      <c r="D4" s="77"/>
      <c r="E4" s="79"/>
      <c r="F4" s="79"/>
      <c r="G4" s="79"/>
      <c r="H4" s="80" t="s">
        <v>74</v>
      </c>
    </row>
    <row r="5" spans="1:8" ht="15.75" x14ac:dyDescent="0.25">
      <c r="A5" s="11"/>
      <c r="B5" s="1"/>
      <c r="C5" s="20"/>
      <c r="D5" s="77"/>
      <c r="E5" s="79"/>
      <c r="F5" s="79"/>
      <c r="G5" s="79"/>
      <c r="H5" s="81" t="s">
        <v>80</v>
      </c>
    </row>
    <row r="6" spans="1:8" ht="15.75" x14ac:dyDescent="0.25">
      <c r="A6" s="11"/>
      <c r="B6" s="1"/>
      <c r="C6" s="20"/>
      <c r="D6" s="77"/>
      <c r="E6" s="79"/>
      <c r="F6" s="79"/>
      <c r="G6" s="79"/>
      <c r="H6" s="81" t="s">
        <v>81</v>
      </c>
    </row>
    <row r="7" spans="1:8" ht="15.75" x14ac:dyDescent="0.25">
      <c r="A7" s="11"/>
      <c r="B7" s="1"/>
      <c r="C7" s="20"/>
      <c r="D7" s="77"/>
      <c r="E7" s="79"/>
      <c r="F7" s="79"/>
      <c r="G7" s="79"/>
      <c r="H7" s="81" t="s">
        <v>76</v>
      </c>
    </row>
    <row r="8" spans="1:8" ht="15.75" x14ac:dyDescent="0.25">
      <c r="A8" s="11"/>
      <c r="B8" s="1"/>
      <c r="C8" s="20"/>
      <c r="D8" s="77"/>
      <c r="E8" s="79"/>
      <c r="F8" s="79"/>
      <c r="G8" s="79"/>
      <c r="H8" s="81" t="s">
        <v>57</v>
      </c>
    </row>
    <row r="9" spans="1:8" ht="15.75" x14ac:dyDescent="0.25">
      <c r="A9" s="11"/>
      <c r="B9" s="1"/>
      <c r="C9" s="20"/>
      <c r="D9" s="77"/>
      <c r="E9" s="79"/>
      <c r="F9" s="79"/>
      <c r="G9" s="79"/>
      <c r="H9" s="81" t="s">
        <v>58</v>
      </c>
    </row>
    <row r="10" spans="1:8" ht="15.75" x14ac:dyDescent="0.25">
      <c r="A10" s="11"/>
      <c r="B10" s="1"/>
      <c r="C10" s="20"/>
      <c r="D10" s="77"/>
      <c r="E10" s="79"/>
      <c r="F10" s="79"/>
      <c r="G10" s="79"/>
      <c r="H10" s="81"/>
    </row>
    <row r="11" spans="1:8" ht="15.75" x14ac:dyDescent="0.25">
      <c r="A11" s="11"/>
      <c r="B11" s="1"/>
      <c r="C11" s="20"/>
      <c r="D11" s="77"/>
      <c r="E11" s="141"/>
      <c r="F11" s="142"/>
      <c r="G11" s="143"/>
      <c r="H11" s="79" t="s">
        <v>53</v>
      </c>
    </row>
    <row r="12" spans="1:8" ht="15.75" x14ac:dyDescent="0.25">
      <c r="A12" s="11"/>
      <c r="B12" s="1"/>
      <c r="C12" s="20"/>
      <c r="D12" s="77"/>
      <c r="E12" s="201" t="s">
        <v>12</v>
      </c>
      <c r="F12" s="201"/>
      <c r="G12" s="201"/>
      <c r="H12" s="201"/>
    </row>
    <row r="13" spans="1:8" ht="15.75" x14ac:dyDescent="0.25">
      <c r="A13" s="11"/>
      <c r="B13" s="1"/>
      <c r="C13" s="20"/>
      <c r="D13" s="77"/>
      <c r="E13" s="202" t="s">
        <v>13</v>
      </c>
      <c r="F13" s="202"/>
      <c r="G13" s="202"/>
      <c r="H13" s="202"/>
    </row>
    <row r="14" spans="1:8" ht="15.75" x14ac:dyDescent="0.25">
      <c r="A14" s="11"/>
      <c r="B14" s="1"/>
      <c r="C14" s="20"/>
      <c r="D14" s="77"/>
      <c r="E14" s="202" t="s">
        <v>77</v>
      </c>
      <c r="F14" s="202"/>
      <c r="G14" s="202"/>
      <c r="H14" s="202"/>
    </row>
    <row r="15" spans="1:8" ht="15.75" x14ac:dyDescent="0.25">
      <c r="A15" s="11"/>
      <c r="B15" s="1"/>
      <c r="C15" s="20"/>
      <c r="D15" s="77"/>
      <c r="E15" s="79"/>
      <c r="F15" s="79"/>
      <c r="G15" s="79"/>
      <c r="H15" s="79" t="s">
        <v>82</v>
      </c>
    </row>
    <row r="16" spans="1:8" ht="15.75" x14ac:dyDescent="0.25">
      <c r="A16" s="11"/>
      <c r="B16" s="1"/>
      <c r="C16" s="3"/>
      <c r="D16" s="3"/>
      <c r="E16" s="3"/>
      <c r="F16" s="3"/>
      <c r="G16" s="4"/>
      <c r="H16" s="5"/>
    </row>
    <row r="17" spans="1:8" ht="15.75" x14ac:dyDescent="0.25">
      <c r="A17" s="196" t="s">
        <v>54</v>
      </c>
      <c r="B17" s="196"/>
      <c r="C17" s="196"/>
      <c r="D17" s="196"/>
      <c r="E17" s="196"/>
      <c r="F17" s="196"/>
      <c r="G17" s="196"/>
      <c r="H17" s="196"/>
    </row>
    <row r="18" spans="1:8" ht="33" customHeight="1" x14ac:dyDescent="0.25">
      <c r="A18" s="196" t="s">
        <v>55</v>
      </c>
      <c r="B18" s="196"/>
      <c r="C18" s="196"/>
      <c r="D18" s="196"/>
      <c r="E18" s="196"/>
      <c r="F18" s="196"/>
      <c r="G18" s="196"/>
      <c r="H18" s="196"/>
    </row>
    <row r="19" spans="1:8" ht="15.75" x14ac:dyDescent="0.25">
      <c r="A19" s="196" t="s">
        <v>14</v>
      </c>
      <c r="B19" s="196"/>
      <c r="C19" s="196"/>
      <c r="D19" s="196"/>
      <c r="E19" s="196"/>
      <c r="F19" s="196"/>
      <c r="G19" s="196"/>
      <c r="H19" s="196"/>
    </row>
    <row r="20" spans="1:8" ht="15.75" x14ac:dyDescent="0.25">
      <c r="A20" s="197" t="s">
        <v>38</v>
      </c>
      <c r="B20" s="197"/>
      <c r="C20" s="197"/>
      <c r="D20" s="197"/>
      <c r="E20" s="197"/>
      <c r="F20" s="197"/>
      <c r="G20" s="197"/>
      <c r="H20" s="197"/>
    </row>
    <row r="21" spans="1:8" ht="15.75" x14ac:dyDescent="0.25">
      <c r="A21" s="197"/>
      <c r="B21" s="197"/>
      <c r="C21" s="197"/>
      <c r="D21" s="197"/>
      <c r="E21" s="197"/>
      <c r="F21" s="197"/>
      <c r="G21" s="197"/>
      <c r="H21" s="197"/>
    </row>
    <row r="22" spans="1:8" ht="16.5" thickBot="1" x14ac:dyDescent="0.3">
      <c r="A22" s="12"/>
      <c r="B22" s="6"/>
      <c r="C22" s="6"/>
      <c r="D22" s="6"/>
      <c r="E22" s="6"/>
      <c r="F22" s="6"/>
      <c r="G22" s="2"/>
      <c r="H22" s="2" t="s">
        <v>0</v>
      </c>
    </row>
    <row r="23" spans="1:8" ht="16.5" thickBot="1" x14ac:dyDescent="0.3">
      <c r="A23" s="7" t="s">
        <v>1</v>
      </c>
      <c r="B23" s="198" t="s">
        <v>4</v>
      </c>
      <c r="C23" s="199"/>
      <c r="D23" s="199"/>
      <c r="E23" s="200"/>
      <c r="F23" s="22" t="s">
        <v>15</v>
      </c>
      <c r="G23" s="113" t="s">
        <v>3</v>
      </c>
      <c r="H23" s="22" t="s">
        <v>37</v>
      </c>
    </row>
    <row r="24" spans="1:8" ht="16.5" thickBot="1" x14ac:dyDescent="0.3">
      <c r="A24" s="144" t="s">
        <v>2</v>
      </c>
      <c r="B24" s="145"/>
      <c r="C24" s="145"/>
      <c r="D24" s="145"/>
      <c r="E24" s="145"/>
      <c r="F24" s="145"/>
      <c r="G24" s="145"/>
      <c r="H24" s="146"/>
    </row>
    <row r="25" spans="1:8" ht="21" customHeight="1" x14ac:dyDescent="0.25">
      <c r="A25" s="178" t="s">
        <v>10</v>
      </c>
      <c r="B25" s="234" t="s">
        <v>18</v>
      </c>
      <c r="C25" s="235"/>
      <c r="D25" s="235"/>
      <c r="E25" s="236"/>
      <c r="F25" s="152"/>
      <c r="G25" s="114">
        <f>250000-15000</f>
        <v>235000</v>
      </c>
      <c r="H25" s="121" t="s">
        <v>66</v>
      </c>
    </row>
    <row r="26" spans="1:8" x14ac:dyDescent="0.25">
      <c r="A26" s="231"/>
      <c r="B26" s="225"/>
      <c r="C26" s="226"/>
      <c r="D26" s="226"/>
      <c r="E26" s="227"/>
      <c r="F26" s="221"/>
      <c r="G26" s="116">
        <f>5000+15000</f>
        <v>20000</v>
      </c>
      <c r="H26" s="132" t="s">
        <v>61</v>
      </c>
    </row>
    <row r="27" spans="1:8" x14ac:dyDescent="0.25">
      <c r="A27" s="232" t="s">
        <v>9</v>
      </c>
      <c r="B27" s="222" t="s">
        <v>19</v>
      </c>
      <c r="C27" s="223"/>
      <c r="D27" s="223"/>
      <c r="E27" s="224"/>
      <c r="F27" s="220"/>
      <c r="G27" s="116">
        <f>250000-15000</f>
        <v>235000</v>
      </c>
      <c r="H27" s="121" t="s">
        <v>66</v>
      </c>
    </row>
    <row r="28" spans="1:8" x14ac:dyDescent="0.25">
      <c r="A28" s="233"/>
      <c r="B28" s="225"/>
      <c r="C28" s="226"/>
      <c r="D28" s="226"/>
      <c r="E28" s="227"/>
      <c r="F28" s="221"/>
      <c r="G28" s="116">
        <f>5000+15000</f>
        <v>20000</v>
      </c>
      <c r="H28" s="133" t="s">
        <v>61</v>
      </c>
    </row>
    <row r="29" spans="1:8" x14ac:dyDescent="0.25">
      <c r="A29" s="232" t="s">
        <v>8</v>
      </c>
      <c r="B29" s="222" t="s">
        <v>29</v>
      </c>
      <c r="C29" s="223"/>
      <c r="D29" s="223"/>
      <c r="E29" s="224"/>
      <c r="F29" s="220"/>
      <c r="G29" s="116">
        <f>250000-15000</f>
        <v>235000</v>
      </c>
      <c r="H29" s="121" t="s">
        <v>66</v>
      </c>
    </row>
    <row r="30" spans="1:8" x14ac:dyDescent="0.25">
      <c r="A30" s="233"/>
      <c r="B30" s="225"/>
      <c r="C30" s="226"/>
      <c r="D30" s="226"/>
      <c r="E30" s="227"/>
      <c r="F30" s="221"/>
      <c r="G30" s="116">
        <f>5000+15000</f>
        <v>20000</v>
      </c>
      <c r="H30" s="132" t="s">
        <v>61</v>
      </c>
    </row>
    <row r="31" spans="1:8" x14ac:dyDescent="0.25">
      <c r="A31" s="147" t="s">
        <v>5</v>
      </c>
      <c r="B31" s="222" t="s">
        <v>16</v>
      </c>
      <c r="C31" s="223"/>
      <c r="D31" s="223"/>
      <c r="E31" s="224"/>
      <c r="F31" s="220"/>
      <c r="G31" s="117">
        <f>250000-15000</f>
        <v>235000</v>
      </c>
      <c r="H31" s="121" t="s">
        <v>66</v>
      </c>
    </row>
    <row r="32" spans="1:8" ht="15.75" thickBot="1" x14ac:dyDescent="0.3">
      <c r="A32" s="148"/>
      <c r="B32" s="228"/>
      <c r="C32" s="229"/>
      <c r="D32" s="229"/>
      <c r="E32" s="230"/>
      <c r="F32" s="153"/>
      <c r="G32" s="118">
        <f>5000+15000</f>
        <v>20000</v>
      </c>
      <c r="H32" s="132" t="s">
        <v>61</v>
      </c>
    </row>
    <row r="33" spans="1:9" ht="25.5" x14ac:dyDescent="0.25">
      <c r="A33" s="183" t="s">
        <v>7</v>
      </c>
      <c r="B33" s="203" t="s">
        <v>39</v>
      </c>
      <c r="C33" s="204"/>
      <c r="D33" s="204"/>
      <c r="E33" s="205"/>
      <c r="F33" s="180"/>
      <c r="G33" s="123">
        <f>470000</f>
        <v>470000</v>
      </c>
      <c r="H33" s="120" t="s">
        <v>63</v>
      </c>
    </row>
    <row r="34" spans="1:9" ht="18" customHeight="1" x14ac:dyDescent="0.25">
      <c r="A34" s="184"/>
      <c r="B34" s="206"/>
      <c r="C34" s="207"/>
      <c r="D34" s="207"/>
      <c r="E34" s="208"/>
      <c r="F34" s="181"/>
      <c r="G34" s="136">
        <v>250000</v>
      </c>
      <c r="H34" s="121" t="s">
        <v>67</v>
      </c>
      <c r="I34" s="70"/>
    </row>
    <row r="35" spans="1:9" ht="18" customHeight="1" thickBot="1" x14ac:dyDescent="0.3">
      <c r="A35" s="212"/>
      <c r="B35" s="209"/>
      <c r="C35" s="210"/>
      <c r="D35" s="210"/>
      <c r="E35" s="211"/>
      <c r="F35" s="182"/>
      <c r="G35" s="137">
        <f>15000+15000</f>
        <v>30000</v>
      </c>
      <c r="H35" s="122" t="s">
        <v>61</v>
      </c>
      <c r="I35" s="70"/>
    </row>
    <row r="36" spans="1:9" ht="33.75" customHeight="1" x14ac:dyDescent="0.25">
      <c r="A36" s="178" t="s">
        <v>6</v>
      </c>
      <c r="B36" s="157" t="s">
        <v>40</v>
      </c>
      <c r="C36" s="158"/>
      <c r="D36" s="158"/>
      <c r="E36" s="159"/>
      <c r="F36" s="180"/>
      <c r="G36" s="129">
        <f>410000</f>
        <v>410000</v>
      </c>
      <c r="H36" s="120" t="s">
        <v>63</v>
      </c>
    </row>
    <row r="37" spans="1:9" ht="21.75" customHeight="1" x14ac:dyDescent="0.25">
      <c r="A37" s="179"/>
      <c r="B37" s="160"/>
      <c r="C37" s="161"/>
      <c r="D37" s="161"/>
      <c r="E37" s="162"/>
      <c r="F37" s="181"/>
      <c r="G37" s="117">
        <v>250000</v>
      </c>
      <c r="H37" s="121" t="s">
        <v>68</v>
      </c>
    </row>
    <row r="38" spans="1:9" ht="15" customHeight="1" x14ac:dyDescent="0.25">
      <c r="A38" s="179"/>
      <c r="B38" s="160"/>
      <c r="C38" s="161"/>
      <c r="D38" s="161"/>
      <c r="E38" s="162"/>
      <c r="F38" s="181"/>
      <c r="G38" s="138">
        <v>150000</v>
      </c>
      <c r="H38" s="126" t="s">
        <v>62</v>
      </c>
    </row>
    <row r="39" spans="1:9" ht="15.75" thickBot="1" x14ac:dyDescent="0.3">
      <c r="A39" s="148"/>
      <c r="B39" s="175"/>
      <c r="C39" s="176"/>
      <c r="D39" s="176"/>
      <c r="E39" s="177"/>
      <c r="F39" s="182"/>
      <c r="G39" s="139">
        <f>15000+15000</f>
        <v>30000</v>
      </c>
      <c r="H39" s="122" t="s">
        <v>61</v>
      </c>
    </row>
    <row r="40" spans="1:9" x14ac:dyDescent="0.25">
      <c r="A40" s="183" t="s">
        <v>11</v>
      </c>
      <c r="B40" s="157" t="s">
        <v>41</v>
      </c>
      <c r="C40" s="158"/>
      <c r="D40" s="158"/>
      <c r="E40" s="159"/>
      <c r="F40" s="152"/>
      <c r="G40" s="114">
        <v>5000</v>
      </c>
      <c r="H40" s="134" t="s">
        <v>61</v>
      </c>
    </row>
    <row r="41" spans="1:9" ht="15.75" thickBot="1" x14ac:dyDescent="0.3">
      <c r="A41" s="184"/>
      <c r="B41" s="160"/>
      <c r="C41" s="161"/>
      <c r="D41" s="161"/>
      <c r="E41" s="162"/>
      <c r="F41" s="153"/>
      <c r="G41" s="131">
        <v>70000</v>
      </c>
      <c r="H41" s="135" t="s">
        <v>52</v>
      </c>
    </row>
    <row r="42" spans="1:9" s="46" customFormat="1" ht="15.75" thickBot="1" x14ac:dyDescent="0.3">
      <c r="A42" s="42"/>
      <c r="B42" s="149" t="s">
        <v>31</v>
      </c>
      <c r="C42" s="150"/>
      <c r="D42" s="150"/>
      <c r="E42" s="151"/>
      <c r="F42" s="43">
        <v>240330</v>
      </c>
      <c r="G42" s="44">
        <f>SUM(G25:G41)</f>
        <v>2685000</v>
      </c>
      <c r="H42" s="45"/>
      <c r="I42" s="71"/>
    </row>
    <row r="43" spans="1:9" ht="16.5" thickBot="1" x14ac:dyDescent="0.3">
      <c r="A43" s="167" t="s">
        <v>35</v>
      </c>
      <c r="B43" s="168"/>
      <c r="C43" s="168"/>
      <c r="D43" s="168"/>
      <c r="E43" s="168"/>
      <c r="F43" s="168"/>
      <c r="G43" s="168"/>
      <c r="H43" s="169"/>
    </row>
    <row r="44" spans="1:9" ht="20.25" customHeight="1" x14ac:dyDescent="0.25">
      <c r="A44" s="178" t="s">
        <v>30</v>
      </c>
      <c r="B44" s="170" t="s">
        <v>17</v>
      </c>
      <c r="C44" s="171"/>
      <c r="D44" s="171"/>
      <c r="E44" s="215"/>
      <c r="F44" s="180"/>
      <c r="G44" s="92">
        <v>50000</v>
      </c>
      <c r="H44" s="93" t="s">
        <v>48</v>
      </c>
    </row>
    <row r="45" spans="1:9" ht="20.25" customHeight="1" x14ac:dyDescent="0.25">
      <c r="A45" s="179"/>
      <c r="B45" s="216"/>
      <c r="C45" s="217"/>
      <c r="D45" s="217"/>
      <c r="E45" s="218"/>
      <c r="F45" s="181"/>
      <c r="G45" s="94">
        <v>5000</v>
      </c>
      <c r="H45" s="96" t="s">
        <v>61</v>
      </c>
    </row>
    <row r="46" spans="1:9" ht="20.25" customHeight="1" x14ac:dyDescent="0.25">
      <c r="A46" s="179"/>
      <c r="B46" s="216"/>
      <c r="C46" s="217"/>
      <c r="D46" s="217"/>
      <c r="E46" s="218"/>
      <c r="F46" s="181"/>
      <c r="G46" s="95">
        <f>1700000-30000</f>
        <v>1670000</v>
      </c>
      <c r="H46" s="98" t="s">
        <v>65</v>
      </c>
    </row>
    <row r="47" spans="1:9" ht="20.25" customHeight="1" thickBot="1" x14ac:dyDescent="0.3">
      <c r="A47" s="148"/>
      <c r="B47" s="213"/>
      <c r="C47" s="214"/>
      <c r="D47" s="214"/>
      <c r="E47" s="219"/>
      <c r="F47" s="182"/>
      <c r="G47" s="89">
        <v>385200</v>
      </c>
      <c r="H47" s="97" t="s">
        <v>60</v>
      </c>
    </row>
    <row r="48" spans="1:9" s="46" customFormat="1" ht="15.75" thickBot="1" x14ac:dyDescent="0.3">
      <c r="A48" s="47"/>
      <c r="B48" s="172" t="s">
        <v>32</v>
      </c>
      <c r="C48" s="173"/>
      <c r="D48" s="173"/>
      <c r="E48" s="174"/>
      <c r="F48" s="43">
        <v>240330</v>
      </c>
      <c r="G48" s="44">
        <f>SUM(G44:G47)</f>
        <v>2110200</v>
      </c>
      <c r="H48" s="45"/>
      <c r="I48" s="71"/>
    </row>
    <row r="49" spans="1:11" s="46" customFormat="1" ht="16.5" thickBot="1" x14ac:dyDescent="0.3">
      <c r="A49" s="167" t="s">
        <v>44</v>
      </c>
      <c r="B49" s="168"/>
      <c r="C49" s="168"/>
      <c r="D49" s="168"/>
      <c r="E49" s="168"/>
      <c r="F49" s="168"/>
      <c r="G49" s="168"/>
      <c r="H49" s="169"/>
      <c r="I49" s="71"/>
    </row>
    <row r="50" spans="1:11" s="46" customFormat="1" ht="15.75" hidden="1" thickBot="1" x14ac:dyDescent="0.3">
      <c r="A50" s="30" t="s">
        <v>45</v>
      </c>
      <c r="B50" s="170"/>
      <c r="C50" s="171"/>
      <c r="D50" s="171"/>
      <c r="E50" s="171"/>
      <c r="F50" s="29"/>
      <c r="G50" s="28"/>
      <c r="H50" s="27"/>
      <c r="I50" s="71"/>
    </row>
    <row r="51" spans="1:11" s="46" customFormat="1" ht="26.25" x14ac:dyDescent="0.25">
      <c r="A51" s="178" t="s">
        <v>56</v>
      </c>
      <c r="B51" s="170" t="s">
        <v>64</v>
      </c>
      <c r="C51" s="171"/>
      <c r="D51" s="171"/>
      <c r="E51" s="171"/>
      <c r="F51" s="180"/>
      <c r="G51" s="88">
        <f>200000-10000</f>
        <v>190000</v>
      </c>
      <c r="H51" s="90" t="s">
        <v>59</v>
      </c>
      <c r="I51" s="71"/>
    </row>
    <row r="52" spans="1:11" s="46" customFormat="1" ht="15.75" thickBot="1" x14ac:dyDescent="0.3">
      <c r="A52" s="148"/>
      <c r="B52" s="213"/>
      <c r="C52" s="214"/>
      <c r="D52" s="214"/>
      <c r="E52" s="214"/>
      <c r="F52" s="182"/>
      <c r="G52" s="89">
        <f>5000+10000</f>
        <v>15000</v>
      </c>
      <c r="H52" s="91" t="s">
        <v>73</v>
      </c>
      <c r="I52" s="69"/>
      <c r="J52"/>
    </row>
    <row r="53" spans="1:11" s="46" customFormat="1" ht="15.75" thickBot="1" x14ac:dyDescent="0.3">
      <c r="A53" s="47"/>
      <c r="B53" s="172" t="s">
        <v>46</v>
      </c>
      <c r="C53" s="173"/>
      <c r="D53" s="173"/>
      <c r="E53" s="174"/>
      <c r="F53" s="43">
        <v>240330</v>
      </c>
      <c r="G53" s="44">
        <f>SUM(G50:G52)</f>
        <v>205000</v>
      </c>
      <c r="H53" s="45"/>
      <c r="I53" s="71"/>
    </row>
    <row r="54" spans="1:11" ht="16.5" hidden="1" thickBot="1" x14ac:dyDescent="0.3">
      <c r="A54" s="144" t="s">
        <v>49</v>
      </c>
      <c r="B54" s="145"/>
      <c r="C54" s="145"/>
      <c r="D54" s="145"/>
      <c r="E54" s="145"/>
      <c r="F54" s="145"/>
      <c r="G54" s="145"/>
      <c r="H54" s="146"/>
    </row>
    <row r="55" spans="1:11" s="26" customFormat="1" ht="20.25" hidden="1" customHeight="1" thickBot="1" x14ac:dyDescent="0.3">
      <c r="A55" s="163" t="s">
        <v>50</v>
      </c>
      <c r="B55" s="157" t="s">
        <v>28</v>
      </c>
      <c r="C55" s="158"/>
      <c r="D55" s="158"/>
      <c r="E55" s="159"/>
      <c r="F55" s="165"/>
      <c r="G55" s="40"/>
      <c r="H55" s="41" t="s">
        <v>42</v>
      </c>
      <c r="I55" s="72"/>
    </row>
    <row r="56" spans="1:11" s="26" customFormat="1" ht="37.5" hidden="1" customHeight="1" thickBot="1" x14ac:dyDescent="0.3">
      <c r="A56" s="164"/>
      <c r="B56" s="160"/>
      <c r="C56" s="161"/>
      <c r="D56" s="161"/>
      <c r="E56" s="162"/>
      <c r="F56" s="166"/>
      <c r="G56" s="40"/>
      <c r="H56" s="41" t="s">
        <v>47</v>
      </c>
      <c r="I56" s="66"/>
    </row>
    <row r="57" spans="1:11" s="26" customFormat="1" ht="40.5" hidden="1" customHeight="1" thickBot="1" x14ac:dyDescent="0.3">
      <c r="A57" s="164"/>
      <c r="B57" s="160"/>
      <c r="C57" s="161"/>
      <c r="D57" s="161"/>
      <c r="E57" s="162"/>
      <c r="F57" s="166"/>
      <c r="G57" s="40"/>
      <c r="H57" s="76" t="s">
        <v>51</v>
      </c>
      <c r="I57" s="66"/>
      <c r="J57" s="67"/>
    </row>
    <row r="58" spans="1:11" s="26" customFormat="1" ht="40.5" hidden="1" customHeight="1" thickBot="1" x14ac:dyDescent="0.3">
      <c r="A58" s="164"/>
      <c r="B58" s="160"/>
      <c r="C58" s="161"/>
      <c r="D58" s="161"/>
      <c r="E58" s="162"/>
      <c r="F58" s="166"/>
      <c r="G58" s="40"/>
      <c r="H58" s="68" t="s">
        <v>43</v>
      </c>
      <c r="I58" s="66"/>
      <c r="J58" s="67"/>
    </row>
    <row r="59" spans="1:11" s="26" customFormat="1" ht="6" hidden="1" customHeight="1" thickBot="1" x14ac:dyDescent="0.3">
      <c r="A59" s="164"/>
      <c r="B59" s="160"/>
      <c r="C59" s="161"/>
      <c r="D59" s="161"/>
      <c r="E59" s="162"/>
      <c r="F59" s="166"/>
      <c r="G59" s="40"/>
      <c r="H59" s="68"/>
      <c r="I59" s="66"/>
      <c r="J59" s="67"/>
    </row>
    <row r="60" spans="1:11" s="26" customFormat="1" ht="5.25" hidden="1" customHeight="1" thickBot="1" x14ac:dyDescent="0.3">
      <c r="A60" s="164"/>
      <c r="B60" s="160"/>
      <c r="C60" s="161"/>
      <c r="D60" s="161"/>
      <c r="E60" s="162"/>
      <c r="F60" s="166"/>
      <c r="G60" s="40"/>
      <c r="H60" s="41"/>
      <c r="I60" s="66"/>
    </row>
    <row r="61" spans="1:11" ht="16.5" hidden="1" thickBot="1" x14ac:dyDescent="0.3">
      <c r="A61" s="14"/>
      <c r="B61" s="190" t="s">
        <v>33</v>
      </c>
      <c r="C61" s="191"/>
      <c r="D61" s="191"/>
      <c r="E61" s="192"/>
      <c r="F61" s="8">
        <v>240340</v>
      </c>
      <c r="G61" s="10">
        <f>G55+G56+G57+G60+G58+G59</f>
        <v>0</v>
      </c>
      <c r="H61" s="9"/>
    </row>
    <row r="62" spans="1:11" s="15" customFormat="1" ht="16.5" thickBot="1" x14ac:dyDescent="0.3">
      <c r="A62" s="16"/>
      <c r="B62" s="189"/>
      <c r="C62" s="189"/>
      <c r="D62" s="189"/>
      <c r="E62" s="189"/>
      <c r="F62" s="25"/>
      <c r="G62" s="17"/>
      <c r="H62" s="18"/>
      <c r="I62" s="73"/>
      <c r="K62" s="66"/>
    </row>
    <row r="63" spans="1:11" s="19" customFormat="1" ht="20.25" customHeight="1" thickBot="1" x14ac:dyDescent="0.25">
      <c r="A63" s="48"/>
      <c r="B63" s="186" t="s">
        <v>34</v>
      </c>
      <c r="C63" s="187"/>
      <c r="D63" s="187"/>
      <c r="E63" s="188"/>
      <c r="F63" s="49"/>
      <c r="G63" s="50">
        <f>G42+G48+G61+G53</f>
        <v>5000200</v>
      </c>
      <c r="H63" s="51"/>
      <c r="I63" s="74"/>
    </row>
    <row r="64" spans="1:11" s="55" customFormat="1" ht="14.25" x14ac:dyDescent="0.2">
      <c r="A64" s="60"/>
      <c r="B64" s="154" t="s">
        <v>36</v>
      </c>
      <c r="C64" s="155"/>
      <c r="D64" s="155"/>
      <c r="E64" s="156"/>
      <c r="F64" s="58">
        <v>240330</v>
      </c>
      <c r="G64" s="59">
        <f>G42+G48+G53</f>
        <v>5000200</v>
      </c>
      <c r="H64" s="61"/>
      <c r="I64" s="140"/>
    </row>
    <row r="65" spans="1:9" s="56" customFormat="1" ht="15.75" hidden="1" customHeight="1" thickBot="1" x14ac:dyDescent="0.25">
      <c r="A65" s="62"/>
      <c r="B65" s="193"/>
      <c r="C65" s="194"/>
      <c r="D65" s="194"/>
      <c r="E65" s="195"/>
      <c r="F65" s="63">
        <v>240340</v>
      </c>
      <c r="G65" s="64">
        <f>G61</f>
        <v>0</v>
      </c>
      <c r="H65" s="65"/>
      <c r="I65" s="75"/>
    </row>
    <row r="66" spans="1:9" s="31" customFormat="1" x14ac:dyDescent="0.25">
      <c r="A66" s="185" t="s">
        <v>20</v>
      </c>
      <c r="B66" s="185"/>
      <c r="C66" s="185"/>
      <c r="D66" s="185"/>
      <c r="G66" s="57"/>
      <c r="I66" s="71"/>
    </row>
    <row r="67" spans="1:9" s="31" customFormat="1" x14ac:dyDescent="0.25">
      <c r="A67" s="34"/>
      <c r="I67" s="71"/>
    </row>
    <row r="68" spans="1:9" s="31" customFormat="1" x14ac:dyDescent="0.25">
      <c r="A68" s="185" t="s">
        <v>26</v>
      </c>
      <c r="B68" s="185"/>
      <c r="C68" s="185"/>
      <c r="D68" s="185"/>
      <c r="I68" s="71"/>
    </row>
    <row r="69" spans="1:9" s="31" customFormat="1" x14ac:dyDescent="0.25">
      <c r="A69" s="35" t="s">
        <v>21</v>
      </c>
      <c r="I69" s="71"/>
    </row>
    <row r="70" spans="1:9" s="31" customFormat="1" x14ac:dyDescent="0.25">
      <c r="A70" s="35" t="s">
        <v>22</v>
      </c>
      <c r="I70" s="71"/>
    </row>
    <row r="71" spans="1:9" s="31" customFormat="1" x14ac:dyDescent="0.25">
      <c r="A71" s="36" t="s">
        <v>27</v>
      </c>
      <c r="I71" s="71"/>
    </row>
    <row r="72" spans="1:9" s="31" customFormat="1" x14ac:dyDescent="0.25">
      <c r="A72" s="37" t="s">
        <v>25</v>
      </c>
      <c r="B72" s="38"/>
      <c r="C72" s="38"/>
      <c r="D72" s="38"/>
      <c r="E72" s="38"/>
      <c r="F72" s="38"/>
      <c r="G72" s="38"/>
      <c r="I72" s="71"/>
    </row>
    <row r="73" spans="1:9" s="31" customFormat="1" x14ac:dyDescent="0.25">
      <c r="A73" s="39" t="s">
        <v>24</v>
      </c>
      <c r="B73" s="38"/>
      <c r="C73" s="38"/>
      <c r="D73" s="38"/>
      <c r="E73" s="38"/>
      <c r="F73" s="38"/>
      <c r="G73" s="38"/>
      <c r="I73" s="71"/>
    </row>
    <row r="74" spans="1:9" s="31" customFormat="1" x14ac:dyDescent="0.25">
      <c r="A74" s="39" t="s">
        <v>23</v>
      </c>
      <c r="B74" s="38"/>
      <c r="C74" s="38"/>
      <c r="I74" s="71"/>
    </row>
    <row r="75" spans="1:9" s="31" customFormat="1" x14ac:dyDescent="0.25">
      <c r="A75" s="34"/>
      <c r="I75" s="71"/>
    </row>
    <row r="76" spans="1:9" x14ac:dyDescent="0.25">
      <c r="A76" s="33"/>
      <c r="B76" s="32"/>
      <c r="C76" s="32"/>
      <c r="D76" s="32"/>
      <c r="E76" s="32"/>
      <c r="F76" s="32"/>
      <c r="G76" s="32"/>
      <c r="H76" s="32"/>
    </row>
    <row r="77" spans="1:9" x14ac:dyDescent="0.25">
      <c r="A77" s="33"/>
      <c r="B77" s="32"/>
      <c r="C77" s="32"/>
      <c r="D77" s="32"/>
      <c r="E77" s="32"/>
      <c r="F77" s="32"/>
      <c r="G77" s="32"/>
      <c r="H77" s="32"/>
    </row>
  </sheetData>
  <mergeCells count="54">
    <mergeCell ref="F29:F30"/>
    <mergeCell ref="B27:E28"/>
    <mergeCell ref="B29:E30"/>
    <mergeCell ref="B31:E32"/>
    <mergeCell ref="A25:A26"/>
    <mergeCell ref="A27:A28"/>
    <mergeCell ref="A29:A30"/>
    <mergeCell ref="F31:F32"/>
    <mergeCell ref="B25:E26"/>
    <mergeCell ref="F25:F26"/>
    <mergeCell ref="F27:F28"/>
    <mergeCell ref="B33:E35"/>
    <mergeCell ref="A33:A35"/>
    <mergeCell ref="F33:F35"/>
    <mergeCell ref="A51:A52"/>
    <mergeCell ref="B51:E52"/>
    <mergeCell ref="F51:F52"/>
    <mergeCell ref="B48:E48"/>
    <mergeCell ref="A43:H43"/>
    <mergeCell ref="B44:E47"/>
    <mergeCell ref="A44:A47"/>
    <mergeCell ref="F44:F47"/>
    <mergeCell ref="A17:H17"/>
    <mergeCell ref="A18:H18"/>
    <mergeCell ref="E12:H12"/>
    <mergeCell ref="E13:H13"/>
    <mergeCell ref="E14:H14"/>
    <mergeCell ref="A19:H19"/>
    <mergeCell ref="A20:H20"/>
    <mergeCell ref="A21:H21"/>
    <mergeCell ref="B23:E23"/>
    <mergeCell ref="A24:H24"/>
    <mergeCell ref="A68:D68"/>
    <mergeCell ref="B63:E63"/>
    <mergeCell ref="A66:D66"/>
    <mergeCell ref="B62:E62"/>
    <mergeCell ref="B61:E61"/>
    <mergeCell ref="B65:E65"/>
    <mergeCell ref="A54:H54"/>
    <mergeCell ref="A31:A32"/>
    <mergeCell ref="B42:E42"/>
    <mergeCell ref="F40:F41"/>
    <mergeCell ref="B64:E64"/>
    <mergeCell ref="B55:E60"/>
    <mergeCell ref="A55:A60"/>
    <mergeCell ref="F55:F60"/>
    <mergeCell ref="A49:H49"/>
    <mergeCell ref="B50:E50"/>
    <mergeCell ref="B53:E53"/>
    <mergeCell ref="B36:E39"/>
    <mergeCell ref="A36:A39"/>
    <mergeCell ref="F36:F39"/>
    <mergeCell ref="B40:E41"/>
    <mergeCell ref="A40:A41"/>
  </mergeCells>
  <pageMargins left="0.70866141732283472" right="0.31496062992125984" top="0.74803149606299213" bottom="0.74803149606299213" header="0.31496062992125984" footer="0.31496062992125984"/>
  <pageSetup paperSize="9" scale="74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70"/>
  <sheetViews>
    <sheetView topLeftCell="A31" workbookViewId="0">
      <selection activeCell="H70" sqref="H70"/>
    </sheetView>
  </sheetViews>
  <sheetFormatPr defaultRowHeight="15" x14ac:dyDescent="0.25"/>
  <cols>
    <col min="1" max="1" width="9.140625" style="13"/>
    <col min="5" max="5" width="11.28515625" customWidth="1"/>
    <col min="6" max="6" width="14.140625" customWidth="1"/>
    <col min="7" max="9" width="14.28515625" customWidth="1"/>
    <col min="10" max="10" width="45.85546875" customWidth="1"/>
  </cols>
  <sheetData>
    <row r="1" spans="1:10" ht="19.5" customHeight="1" x14ac:dyDescent="0.25">
      <c r="A1" s="11"/>
      <c r="B1" s="1"/>
      <c r="C1" s="20"/>
      <c r="D1" s="21"/>
      <c r="E1" s="79"/>
      <c r="F1" s="79"/>
      <c r="G1" s="79"/>
      <c r="H1" s="79"/>
      <c r="I1" s="79"/>
      <c r="J1" s="79" t="s">
        <v>72</v>
      </c>
    </row>
    <row r="2" spans="1:10" ht="15.75" x14ac:dyDescent="0.25">
      <c r="A2" s="11"/>
      <c r="B2" s="1"/>
      <c r="C2" s="20"/>
      <c r="D2" s="77"/>
      <c r="E2" s="79"/>
      <c r="F2" s="79"/>
      <c r="G2" s="79"/>
      <c r="H2" s="79"/>
      <c r="I2" s="79"/>
      <c r="J2" s="80" t="s">
        <v>75</v>
      </c>
    </row>
    <row r="3" spans="1:10" ht="15.75" x14ac:dyDescent="0.25">
      <c r="A3" s="11"/>
      <c r="B3" s="1"/>
      <c r="C3" s="20"/>
      <c r="D3" s="77"/>
      <c r="E3" s="79"/>
      <c r="F3" s="79"/>
      <c r="G3" s="79"/>
      <c r="H3" s="79"/>
      <c r="I3" s="79"/>
      <c r="J3" s="80" t="s">
        <v>13</v>
      </c>
    </row>
    <row r="4" spans="1:10" ht="15.75" x14ac:dyDescent="0.25">
      <c r="A4" s="11"/>
      <c r="B4" s="1"/>
      <c r="C4" s="20"/>
      <c r="D4" s="77"/>
      <c r="E4" s="79"/>
      <c r="F4" s="79"/>
      <c r="G4" s="79"/>
      <c r="H4" s="79"/>
      <c r="I4" s="79"/>
      <c r="J4" s="81" t="s">
        <v>74</v>
      </c>
    </row>
    <row r="5" spans="1:10" ht="15.75" x14ac:dyDescent="0.25">
      <c r="A5" s="11"/>
      <c r="B5" s="1"/>
      <c r="C5" s="20"/>
      <c r="D5" s="77"/>
      <c r="E5" s="79"/>
      <c r="F5" s="79"/>
      <c r="G5" s="79"/>
      <c r="H5" s="79"/>
      <c r="I5" s="79"/>
      <c r="J5" s="81"/>
    </row>
    <row r="6" spans="1:10" ht="15.75" x14ac:dyDescent="0.25">
      <c r="A6" s="11"/>
      <c r="B6" s="1"/>
      <c r="C6" s="20"/>
      <c r="D6" s="77"/>
      <c r="E6" s="141"/>
      <c r="F6" s="142"/>
      <c r="G6" s="143"/>
      <c r="H6" s="143"/>
      <c r="I6" s="143"/>
      <c r="J6" s="79" t="s">
        <v>53</v>
      </c>
    </row>
    <row r="7" spans="1:10" ht="15.75" x14ac:dyDescent="0.25">
      <c r="A7" s="11"/>
      <c r="B7" s="1"/>
      <c r="C7" s="20"/>
      <c r="D7" s="77"/>
      <c r="E7" s="201" t="s">
        <v>12</v>
      </c>
      <c r="F7" s="201"/>
      <c r="G7" s="201"/>
      <c r="H7" s="201"/>
      <c r="I7" s="201"/>
      <c r="J7" s="201"/>
    </row>
    <row r="8" spans="1:10" ht="15.75" x14ac:dyDescent="0.25">
      <c r="A8" s="11"/>
      <c r="B8" s="1"/>
      <c r="C8" s="20"/>
      <c r="D8" s="77"/>
      <c r="E8" s="202" t="s">
        <v>13</v>
      </c>
      <c r="F8" s="202"/>
      <c r="G8" s="202"/>
      <c r="H8" s="202"/>
      <c r="I8" s="202"/>
      <c r="J8" s="202"/>
    </row>
    <row r="9" spans="1:10" ht="15.75" x14ac:dyDescent="0.25">
      <c r="A9" s="11"/>
      <c r="B9" s="1"/>
      <c r="C9" s="20"/>
      <c r="D9" s="77"/>
      <c r="E9" s="202" t="s">
        <v>78</v>
      </c>
      <c r="F9" s="202"/>
      <c r="G9" s="202"/>
      <c r="H9" s="202"/>
      <c r="I9" s="202"/>
      <c r="J9" s="202"/>
    </row>
    <row r="10" spans="1:10" ht="22.5" customHeight="1" x14ac:dyDescent="0.25">
      <c r="A10" s="196" t="s">
        <v>54</v>
      </c>
      <c r="B10" s="196"/>
      <c r="C10" s="196"/>
      <c r="D10" s="196"/>
      <c r="E10" s="196"/>
      <c r="F10" s="196"/>
      <c r="G10" s="196"/>
      <c r="H10" s="196"/>
      <c r="I10" s="196"/>
      <c r="J10" s="196"/>
    </row>
    <row r="11" spans="1:10" ht="33" customHeight="1" x14ac:dyDescent="0.25">
      <c r="A11" s="196" t="s">
        <v>55</v>
      </c>
      <c r="B11" s="196"/>
      <c r="C11" s="196"/>
      <c r="D11" s="196"/>
      <c r="E11" s="196"/>
      <c r="F11" s="196"/>
      <c r="G11" s="196"/>
      <c r="H11" s="196"/>
      <c r="I11" s="196"/>
      <c r="J11" s="196"/>
    </row>
    <row r="12" spans="1:10" ht="15.75" x14ac:dyDescent="0.25">
      <c r="A12" s="196" t="s">
        <v>14</v>
      </c>
      <c r="B12" s="196"/>
      <c r="C12" s="196"/>
      <c r="D12" s="196"/>
      <c r="E12" s="196"/>
      <c r="F12" s="196"/>
      <c r="G12" s="196"/>
      <c r="H12" s="196"/>
      <c r="I12" s="196"/>
      <c r="J12" s="196"/>
    </row>
    <row r="13" spans="1:10" ht="15.75" x14ac:dyDescent="0.25">
      <c r="A13" s="197" t="s">
        <v>38</v>
      </c>
      <c r="B13" s="197"/>
      <c r="C13" s="197"/>
      <c r="D13" s="197"/>
      <c r="E13" s="197"/>
      <c r="F13" s="197"/>
      <c r="G13" s="197"/>
      <c r="H13" s="197"/>
      <c r="I13" s="197"/>
      <c r="J13" s="197"/>
    </row>
    <row r="14" spans="1:10" ht="15.75" x14ac:dyDescent="0.25">
      <c r="A14" s="197"/>
      <c r="B14" s="197"/>
      <c r="C14" s="197"/>
      <c r="D14" s="197"/>
      <c r="E14" s="197"/>
      <c r="F14" s="197"/>
      <c r="G14" s="197"/>
      <c r="H14" s="197"/>
      <c r="I14" s="197"/>
      <c r="J14" s="197"/>
    </row>
    <row r="15" spans="1:10" ht="16.5" thickBot="1" x14ac:dyDescent="0.3">
      <c r="A15" s="12"/>
      <c r="B15" s="6"/>
      <c r="C15" s="6"/>
      <c r="D15" s="6"/>
      <c r="E15" s="6"/>
      <c r="F15" s="6"/>
      <c r="G15" s="2"/>
      <c r="H15" s="2"/>
      <c r="I15" s="2"/>
      <c r="J15" s="2" t="s">
        <v>0</v>
      </c>
    </row>
    <row r="16" spans="1:10" ht="24.75" thickBot="1" x14ac:dyDescent="0.3">
      <c r="A16" s="7" t="s">
        <v>1</v>
      </c>
      <c r="B16" s="198" t="s">
        <v>4</v>
      </c>
      <c r="C16" s="199"/>
      <c r="D16" s="199"/>
      <c r="E16" s="200"/>
      <c r="F16" s="22" t="s">
        <v>15</v>
      </c>
      <c r="G16" s="113" t="s">
        <v>69</v>
      </c>
      <c r="H16" s="22" t="s">
        <v>70</v>
      </c>
      <c r="I16" s="23" t="s">
        <v>71</v>
      </c>
      <c r="J16" s="22" t="s">
        <v>37</v>
      </c>
    </row>
    <row r="17" spans="1:10" ht="16.5" thickBot="1" x14ac:dyDescent="0.3">
      <c r="A17" s="144" t="s">
        <v>2</v>
      </c>
      <c r="B17" s="145"/>
      <c r="C17" s="145"/>
      <c r="D17" s="145"/>
      <c r="E17" s="145"/>
      <c r="F17" s="145"/>
      <c r="G17" s="145"/>
      <c r="H17" s="145"/>
      <c r="I17" s="145"/>
      <c r="J17" s="146"/>
    </row>
    <row r="18" spans="1:10" ht="21" customHeight="1" x14ac:dyDescent="0.25">
      <c r="A18" s="178" t="s">
        <v>10</v>
      </c>
      <c r="B18" s="234" t="s">
        <v>18</v>
      </c>
      <c r="C18" s="235"/>
      <c r="D18" s="235"/>
      <c r="E18" s="236"/>
      <c r="F18" s="152"/>
      <c r="G18" s="52">
        <v>250000</v>
      </c>
      <c r="H18" s="114">
        <v>-15000</v>
      </c>
      <c r="I18" s="52">
        <f>G18+H18</f>
        <v>235000</v>
      </c>
      <c r="J18" s="84" t="s">
        <v>66</v>
      </c>
    </row>
    <row r="19" spans="1:10" x14ac:dyDescent="0.25">
      <c r="A19" s="231"/>
      <c r="B19" s="225"/>
      <c r="C19" s="226"/>
      <c r="D19" s="226"/>
      <c r="E19" s="227"/>
      <c r="F19" s="221"/>
      <c r="G19" s="53">
        <v>5000</v>
      </c>
      <c r="H19" s="115">
        <v>15000</v>
      </c>
      <c r="I19" s="101">
        <f t="shared" ref="I19:I34" si="0">G19+H19</f>
        <v>20000</v>
      </c>
      <c r="J19" s="85" t="s">
        <v>61</v>
      </c>
    </row>
    <row r="20" spans="1:10" x14ac:dyDescent="0.25">
      <c r="A20" s="232" t="s">
        <v>9</v>
      </c>
      <c r="B20" s="222" t="s">
        <v>19</v>
      </c>
      <c r="C20" s="223"/>
      <c r="D20" s="223"/>
      <c r="E20" s="224"/>
      <c r="F20" s="220"/>
      <c r="G20" s="53">
        <v>250000</v>
      </c>
      <c r="H20" s="116">
        <v>-15000</v>
      </c>
      <c r="I20" s="53">
        <f t="shared" si="0"/>
        <v>235000</v>
      </c>
      <c r="J20" s="84" t="s">
        <v>66</v>
      </c>
    </row>
    <row r="21" spans="1:10" x14ac:dyDescent="0.25">
      <c r="A21" s="233"/>
      <c r="B21" s="225"/>
      <c r="C21" s="226"/>
      <c r="D21" s="226"/>
      <c r="E21" s="227"/>
      <c r="F21" s="221"/>
      <c r="G21" s="53">
        <v>5000</v>
      </c>
      <c r="H21" s="116">
        <v>15000</v>
      </c>
      <c r="I21" s="53">
        <f t="shared" si="0"/>
        <v>20000</v>
      </c>
      <c r="J21" s="24" t="s">
        <v>61</v>
      </c>
    </row>
    <row r="22" spans="1:10" x14ac:dyDescent="0.25">
      <c r="A22" s="232" t="s">
        <v>8</v>
      </c>
      <c r="B22" s="222" t="s">
        <v>29</v>
      </c>
      <c r="C22" s="223"/>
      <c r="D22" s="223"/>
      <c r="E22" s="224"/>
      <c r="F22" s="220"/>
      <c r="G22" s="53">
        <v>250000</v>
      </c>
      <c r="H22" s="116">
        <v>-15000</v>
      </c>
      <c r="I22" s="53">
        <f t="shared" si="0"/>
        <v>235000</v>
      </c>
      <c r="J22" s="84" t="s">
        <v>66</v>
      </c>
    </row>
    <row r="23" spans="1:10" x14ac:dyDescent="0.25">
      <c r="A23" s="233"/>
      <c r="B23" s="225"/>
      <c r="C23" s="226"/>
      <c r="D23" s="226"/>
      <c r="E23" s="227"/>
      <c r="F23" s="221"/>
      <c r="G23" s="53">
        <v>5000</v>
      </c>
      <c r="H23" s="115">
        <v>15000</v>
      </c>
      <c r="I23" s="101">
        <f t="shared" si="0"/>
        <v>20000</v>
      </c>
      <c r="J23" s="85" t="s">
        <v>61</v>
      </c>
    </row>
    <row r="24" spans="1:10" x14ac:dyDescent="0.25">
      <c r="A24" s="147" t="s">
        <v>5</v>
      </c>
      <c r="B24" s="222" t="s">
        <v>16</v>
      </c>
      <c r="C24" s="223"/>
      <c r="D24" s="223"/>
      <c r="E24" s="224"/>
      <c r="F24" s="220"/>
      <c r="G24" s="54">
        <v>250000</v>
      </c>
      <c r="H24" s="117">
        <v>-15000</v>
      </c>
      <c r="I24" s="54">
        <f t="shared" si="0"/>
        <v>235000</v>
      </c>
      <c r="J24" s="84" t="s">
        <v>66</v>
      </c>
    </row>
    <row r="25" spans="1:10" ht="15.75" thickBot="1" x14ac:dyDescent="0.3">
      <c r="A25" s="148"/>
      <c r="B25" s="228"/>
      <c r="C25" s="229"/>
      <c r="D25" s="229"/>
      <c r="E25" s="230"/>
      <c r="F25" s="153"/>
      <c r="G25" s="87">
        <v>5000</v>
      </c>
      <c r="H25" s="118">
        <v>15000</v>
      </c>
      <c r="I25" s="87">
        <f t="shared" si="0"/>
        <v>20000</v>
      </c>
      <c r="J25" s="85" t="s">
        <v>61</v>
      </c>
    </row>
    <row r="26" spans="1:10" ht="25.5" x14ac:dyDescent="0.25">
      <c r="A26" s="183" t="s">
        <v>7</v>
      </c>
      <c r="B26" s="203" t="s">
        <v>39</v>
      </c>
      <c r="C26" s="204"/>
      <c r="D26" s="204"/>
      <c r="E26" s="205"/>
      <c r="F26" s="180"/>
      <c r="G26" s="119">
        <v>470000</v>
      </c>
      <c r="H26" s="123"/>
      <c r="I26" s="123">
        <f t="shared" si="0"/>
        <v>470000</v>
      </c>
      <c r="J26" s="120" t="s">
        <v>63</v>
      </c>
    </row>
    <row r="27" spans="1:10" ht="18" customHeight="1" x14ac:dyDescent="0.25">
      <c r="A27" s="184"/>
      <c r="B27" s="206"/>
      <c r="C27" s="207"/>
      <c r="D27" s="207"/>
      <c r="E27" s="208"/>
      <c r="F27" s="181"/>
      <c r="G27" s="102">
        <v>250000</v>
      </c>
      <c r="H27" s="124"/>
      <c r="I27" s="124">
        <f t="shared" si="0"/>
        <v>250000</v>
      </c>
      <c r="J27" s="121" t="s">
        <v>67</v>
      </c>
    </row>
    <row r="28" spans="1:10" ht="18" customHeight="1" thickBot="1" x14ac:dyDescent="0.3">
      <c r="A28" s="212"/>
      <c r="B28" s="209"/>
      <c r="C28" s="210"/>
      <c r="D28" s="210"/>
      <c r="E28" s="211"/>
      <c r="F28" s="182"/>
      <c r="G28" s="103">
        <v>15000</v>
      </c>
      <c r="H28" s="125">
        <v>15000</v>
      </c>
      <c r="I28" s="125">
        <f t="shared" si="0"/>
        <v>30000</v>
      </c>
      <c r="J28" s="122" t="s">
        <v>61</v>
      </c>
    </row>
    <row r="29" spans="1:10" ht="33.75" customHeight="1" x14ac:dyDescent="0.25">
      <c r="A29" s="178" t="s">
        <v>6</v>
      </c>
      <c r="B29" s="157" t="s">
        <v>40</v>
      </c>
      <c r="C29" s="158"/>
      <c r="D29" s="158"/>
      <c r="E29" s="159"/>
      <c r="F29" s="180"/>
      <c r="G29" s="104">
        <v>410000</v>
      </c>
      <c r="H29" s="129"/>
      <c r="I29" s="129">
        <f t="shared" si="0"/>
        <v>410000</v>
      </c>
      <c r="J29" s="120" t="s">
        <v>63</v>
      </c>
    </row>
    <row r="30" spans="1:10" ht="21.75" customHeight="1" x14ac:dyDescent="0.25">
      <c r="A30" s="179"/>
      <c r="B30" s="160"/>
      <c r="C30" s="161"/>
      <c r="D30" s="161"/>
      <c r="E30" s="162"/>
      <c r="F30" s="181"/>
      <c r="G30" s="128">
        <v>250000</v>
      </c>
      <c r="H30" s="130"/>
      <c r="I30" s="130">
        <f t="shared" si="0"/>
        <v>250000</v>
      </c>
      <c r="J30" s="121" t="s">
        <v>68</v>
      </c>
    </row>
    <row r="31" spans="1:10" ht="15" customHeight="1" x14ac:dyDescent="0.25">
      <c r="A31" s="179"/>
      <c r="B31" s="160"/>
      <c r="C31" s="161"/>
      <c r="D31" s="161"/>
      <c r="E31" s="162"/>
      <c r="F31" s="181"/>
      <c r="G31" s="52">
        <v>150000</v>
      </c>
      <c r="H31" s="116"/>
      <c r="I31" s="116">
        <f t="shared" si="0"/>
        <v>150000</v>
      </c>
      <c r="J31" s="126" t="s">
        <v>62</v>
      </c>
    </row>
    <row r="32" spans="1:10" ht="15.75" thickBot="1" x14ac:dyDescent="0.3">
      <c r="A32" s="148"/>
      <c r="B32" s="175"/>
      <c r="C32" s="176"/>
      <c r="D32" s="176"/>
      <c r="E32" s="177"/>
      <c r="F32" s="182"/>
      <c r="G32" s="86">
        <v>15000</v>
      </c>
      <c r="H32" s="127">
        <v>15000</v>
      </c>
      <c r="I32" s="127">
        <f t="shared" si="0"/>
        <v>30000</v>
      </c>
      <c r="J32" s="122" t="s">
        <v>61</v>
      </c>
    </row>
    <row r="33" spans="1:10" x14ac:dyDescent="0.25">
      <c r="A33" s="183" t="s">
        <v>11</v>
      </c>
      <c r="B33" s="157" t="s">
        <v>41</v>
      </c>
      <c r="C33" s="158"/>
      <c r="D33" s="158"/>
      <c r="E33" s="159"/>
      <c r="F33" s="152"/>
      <c r="G33" s="114">
        <v>5000</v>
      </c>
      <c r="H33" s="114"/>
      <c r="I33" s="82">
        <f t="shared" si="0"/>
        <v>5000</v>
      </c>
      <c r="J33" s="83" t="s">
        <v>61</v>
      </c>
    </row>
    <row r="34" spans="1:10" ht="15.75" thickBot="1" x14ac:dyDescent="0.3">
      <c r="A34" s="184"/>
      <c r="B34" s="160"/>
      <c r="C34" s="161"/>
      <c r="D34" s="161"/>
      <c r="E34" s="162"/>
      <c r="F34" s="153"/>
      <c r="G34" s="131">
        <v>70000</v>
      </c>
      <c r="H34" s="131"/>
      <c r="I34" s="105">
        <f t="shared" si="0"/>
        <v>70000</v>
      </c>
      <c r="J34" s="78" t="s">
        <v>52</v>
      </c>
    </row>
    <row r="35" spans="1:10" s="46" customFormat="1" ht="15.75" thickBot="1" x14ac:dyDescent="0.3">
      <c r="A35" s="42"/>
      <c r="B35" s="149" t="s">
        <v>31</v>
      </c>
      <c r="C35" s="150"/>
      <c r="D35" s="150"/>
      <c r="E35" s="151"/>
      <c r="F35" s="43">
        <v>240330</v>
      </c>
      <c r="G35" s="44">
        <f>SUM(G18:G34)</f>
        <v>2655000</v>
      </c>
      <c r="H35" s="44">
        <f t="shared" ref="H35:I35" si="1">SUM(H18:H34)</f>
        <v>30000</v>
      </c>
      <c r="I35" s="44">
        <f t="shared" si="1"/>
        <v>2685000</v>
      </c>
      <c r="J35" s="45"/>
    </row>
    <row r="36" spans="1:10" ht="16.5" thickBot="1" x14ac:dyDescent="0.3">
      <c r="A36" s="167" t="s">
        <v>35</v>
      </c>
      <c r="B36" s="168"/>
      <c r="C36" s="168"/>
      <c r="D36" s="168"/>
      <c r="E36" s="168"/>
      <c r="F36" s="168"/>
      <c r="G36" s="168"/>
      <c r="H36" s="168"/>
      <c r="I36" s="168"/>
      <c r="J36" s="169"/>
    </row>
    <row r="37" spans="1:10" ht="20.25" customHeight="1" x14ac:dyDescent="0.25">
      <c r="A37" s="178" t="s">
        <v>30</v>
      </c>
      <c r="B37" s="170" t="s">
        <v>17</v>
      </c>
      <c r="C37" s="171"/>
      <c r="D37" s="171"/>
      <c r="E37" s="215"/>
      <c r="F37" s="180"/>
      <c r="G37" s="92">
        <v>50000</v>
      </c>
      <c r="H37" s="106"/>
      <c r="I37" s="106">
        <f t="shared" ref="I37:I40" si="2">G37+H37</f>
        <v>50000</v>
      </c>
      <c r="J37" s="93" t="s">
        <v>48</v>
      </c>
    </row>
    <row r="38" spans="1:10" ht="20.25" customHeight="1" x14ac:dyDescent="0.25">
      <c r="A38" s="179"/>
      <c r="B38" s="216"/>
      <c r="C38" s="217"/>
      <c r="D38" s="217"/>
      <c r="E38" s="218"/>
      <c r="F38" s="181"/>
      <c r="G38" s="94">
        <v>5000</v>
      </c>
      <c r="H38" s="95"/>
      <c r="I38" s="95">
        <f t="shared" si="2"/>
        <v>5000</v>
      </c>
      <c r="J38" s="96" t="s">
        <v>61</v>
      </c>
    </row>
    <row r="39" spans="1:10" ht="20.25" customHeight="1" x14ac:dyDescent="0.25">
      <c r="A39" s="179"/>
      <c r="B39" s="216"/>
      <c r="C39" s="217"/>
      <c r="D39" s="217"/>
      <c r="E39" s="218"/>
      <c r="F39" s="181"/>
      <c r="G39" s="95">
        <v>1700000</v>
      </c>
      <c r="H39" s="94">
        <v>-30000</v>
      </c>
      <c r="I39" s="94">
        <f t="shared" si="2"/>
        <v>1670000</v>
      </c>
      <c r="J39" s="98" t="s">
        <v>65</v>
      </c>
    </row>
    <row r="40" spans="1:10" ht="20.25" customHeight="1" thickBot="1" x14ac:dyDescent="0.3">
      <c r="A40" s="148"/>
      <c r="B40" s="213"/>
      <c r="C40" s="214"/>
      <c r="D40" s="214"/>
      <c r="E40" s="219"/>
      <c r="F40" s="182"/>
      <c r="G40" s="89">
        <v>385200</v>
      </c>
      <c r="H40" s="107"/>
      <c r="I40" s="107">
        <f t="shared" si="2"/>
        <v>385200</v>
      </c>
      <c r="J40" s="97" t="s">
        <v>60</v>
      </c>
    </row>
    <row r="41" spans="1:10" s="46" customFormat="1" ht="15.75" thickBot="1" x14ac:dyDescent="0.3">
      <c r="A41" s="47"/>
      <c r="B41" s="172" t="s">
        <v>32</v>
      </c>
      <c r="C41" s="173"/>
      <c r="D41" s="173"/>
      <c r="E41" s="174"/>
      <c r="F41" s="43">
        <v>240330</v>
      </c>
      <c r="G41" s="44">
        <f>SUM(G37:G40)</f>
        <v>2140200</v>
      </c>
      <c r="H41" s="44">
        <f t="shared" ref="H41:I41" si="3">SUM(H37:H40)</f>
        <v>-30000</v>
      </c>
      <c r="I41" s="44">
        <f t="shared" si="3"/>
        <v>2110200</v>
      </c>
      <c r="J41" s="45"/>
    </row>
    <row r="42" spans="1:10" s="46" customFormat="1" ht="16.5" thickBot="1" x14ac:dyDescent="0.3">
      <c r="A42" s="167" t="s">
        <v>44</v>
      </c>
      <c r="B42" s="168"/>
      <c r="C42" s="168"/>
      <c r="D42" s="168"/>
      <c r="E42" s="168"/>
      <c r="F42" s="168"/>
      <c r="G42" s="168"/>
      <c r="H42" s="168"/>
      <c r="I42" s="168"/>
      <c r="J42" s="169"/>
    </row>
    <row r="43" spans="1:10" s="46" customFormat="1" ht="15.75" hidden="1" thickBot="1" x14ac:dyDescent="0.3">
      <c r="A43" s="99" t="s">
        <v>45</v>
      </c>
      <c r="B43" s="170"/>
      <c r="C43" s="171"/>
      <c r="D43" s="171"/>
      <c r="E43" s="171"/>
      <c r="F43" s="29"/>
      <c r="G43" s="28"/>
      <c r="H43" s="108"/>
      <c r="I43" s="108"/>
      <c r="J43" s="27"/>
    </row>
    <row r="44" spans="1:10" s="46" customFormat="1" ht="26.25" x14ac:dyDescent="0.25">
      <c r="A44" s="178" t="s">
        <v>56</v>
      </c>
      <c r="B44" s="170" t="s">
        <v>64</v>
      </c>
      <c r="C44" s="171"/>
      <c r="D44" s="171"/>
      <c r="E44" s="171"/>
      <c r="F44" s="180"/>
      <c r="G44" s="88">
        <v>200000</v>
      </c>
      <c r="H44" s="106">
        <v>-10000</v>
      </c>
      <c r="I44" s="106">
        <f t="shared" ref="I44:I45" si="4">G44+H44</f>
        <v>190000</v>
      </c>
      <c r="J44" s="90" t="s">
        <v>59</v>
      </c>
    </row>
    <row r="45" spans="1:10" s="46" customFormat="1" ht="15.75" thickBot="1" x14ac:dyDescent="0.3">
      <c r="A45" s="148"/>
      <c r="B45" s="213"/>
      <c r="C45" s="214"/>
      <c r="D45" s="214"/>
      <c r="E45" s="214"/>
      <c r="F45" s="182"/>
      <c r="G45" s="89">
        <v>5000</v>
      </c>
      <c r="H45" s="89">
        <v>10000</v>
      </c>
      <c r="I45" s="89">
        <f t="shared" si="4"/>
        <v>15000</v>
      </c>
      <c r="J45" s="91" t="s">
        <v>73</v>
      </c>
    </row>
    <row r="46" spans="1:10" s="46" customFormat="1" ht="15.75" thickBot="1" x14ac:dyDescent="0.3">
      <c r="A46" s="47"/>
      <c r="B46" s="172" t="s">
        <v>46</v>
      </c>
      <c r="C46" s="173"/>
      <c r="D46" s="173"/>
      <c r="E46" s="174"/>
      <c r="F46" s="43">
        <v>240330</v>
      </c>
      <c r="G46" s="44">
        <f>SUM(G43:G45)</f>
        <v>205000</v>
      </c>
      <c r="H46" s="44">
        <f t="shared" ref="H46:I46" si="5">SUM(H43:H45)</f>
        <v>0</v>
      </c>
      <c r="I46" s="44">
        <f t="shared" si="5"/>
        <v>205000</v>
      </c>
      <c r="J46" s="45"/>
    </row>
    <row r="47" spans="1:10" ht="16.5" hidden="1" thickBot="1" x14ac:dyDescent="0.3">
      <c r="A47" s="144" t="s">
        <v>49</v>
      </c>
      <c r="B47" s="145"/>
      <c r="C47" s="145"/>
      <c r="D47" s="145"/>
      <c r="E47" s="145"/>
      <c r="F47" s="145"/>
      <c r="G47" s="145"/>
      <c r="H47" s="145"/>
      <c r="I47" s="145"/>
      <c r="J47" s="146"/>
    </row>
    <row r="48" spans="1:10" s="26" customFormat="1" ht="20.25" hidden="1" customHeight="1" thickBot="1" x14ac:dyDescent="0.3">
      <c r="A48" s="163" t="s">
        <v>50</v>
      </c>
      <c r="B48" s="157" t="s">
        <v>28</v>
      </c>
      <c r="C48" s="158"/>
      <c r="D48" s="158"/>
      <c r="E48" s="159"/>
      <c r="F48" s="165"/>
      <c r="G48" s="40"/>
      <c r="H48" s="40"/>
      <c r="I48" s="40"/>
      <c r="J48" s="41" t="s">
        <v>42</v>
      </c>
    </row>
    <row r="49" spans="1:10" s="26" customFormat="1" ht="37.5" hidden="1" customHeight="1" thickBot="1" x14ac:dyDescent="0.3">
      <c r="A49" s="164"/>
      <c r="B49" s="160"/>
      <c r="C49" s="161"/>
      <c r="D49" s="161"/>
      <c r="E49" s="162"/>
      <c r="F49" s="166"/>
      <c r="G49" s="40"/>
      <c r="H49" s="40"/>
      <c r="I49" s="40"/>
      <c r="J49" s="41" t="s">
        <v>47</v>
      </c>
    </row>
    <row r="50" spans="1:10" s="26" customFormat="1" ht="40.5" hidden="1" customHeight="1" thickBot="1" x14ac:dyDescent="0.3">
      <c r="A50" s="164"/>
      <c r="B50" s="160"/>
      <c r="C50" s="161"/>
      <c r="D50" s="161"/>
      <c r="E50" s="162"/>
      <c r="F50" s="166"/>
      <c r="G50" s="40"/>
      <c r="H50" s="40"/>
      <c r="I50" s="40"/>
      <c r="J50" s="76" t="s">
        <v>51</v>
      </c>
    </row>
    <row r="51" spans="1:10" s="26" customFormat="1" ht="40.5" hidden="1" customHeight="1" thickBot="1" x14ac:dyDescent="0.3">
      <c r="A51" s="164"/>
      <c r="B51" s="160"/>
      <c r="C51" s="161"/>
      <c r="D51" s="161"/>
      <c r="E51" s="162"/>
      <c r="F51" s="166"/>
      <c r="G51" s="40"/>
      <c r="H51" s="40"/>
      <c r="I51" s="40"/>
      <c r="J51" s="68" t="s">
        <v>43</v>
      </c>
    </row>
    <row r="52" spans="1:10" s="26" customFormat="1" ht="6" hidden="1" customHeight="1" thickBot="1" x14ac:dyDescent="0.3">
      <c r="A52" s="164"/>
      <c r="B52" s="160"/>
      <c r="C52" s="161"/>
      <c r="D52" s="161"/>
      <c r="E52" s="162"/>
      <c r="F52" s="166"/>
      <c r="G52" s="40"/>
      <c r="H52" s="40"/>
      <c r="I52" s="40"/>
      <c r="J52" s="68"/>
    </row>
    <row r="53" spans="1:10" s="26" customFormat="1" ht="5.25" hidden="1" customHeight="1" thickBot="1" x14ac:dyDescent="0.3">
      <c r="A53" s="164"/>
      <c r="B53" s="160"/>
      <c r="C53" s="161"/>
      <c r="D53" s="161"/>
      <c r="E53" s="162"/>
      <c r="F53" s="166"/>
      <c r="G53" s="40"/>
      <c r="H53" s="40"/>
      <c r="I53" s="40"/>
      <c r="J53" s="41"/>
    </row>
    <row r="54" spans="1:10" ht="16.5" hidden="1" thickBot="1" x14ac:dyDescent="0.3">
      <c r="A54" s="14"/>
      <c r="B54" s="190" t="s">
        <v>33</v>
      </c>
      <c r="C54" s="191"/>
      <c r="D54" s="191"/>
      <c r="E54" s="192"/>
      <c r="F54" s="8">
        <v>240340</v>
      </c>
      <c r="G54" s="10">
        <f>G48+G49+G50+G53+G51+G52</f>
        <v>0</v>
      </c>
      <c r="H54" s="10"/>
      <c r="I54" s="10"/>
      <c r="J54" s="9"/>
    </row>
    <row r="55" spans="1:10" s="15" customFormat="1" ht="12.75" thickBot="1" x14ac:dyDescent="0.25">
      <c r="A55" s="16"/>
      <c r="B55" s="189"/>
      <c r="C55" s="189"/>
      <c r="D55" s="189"/>
      <c r="E55" s="189"/>
      <c r="F55" s="25"/>
      <c r="G55" s="17"/>
      <c r="H55" s="109"/>
      <c r="I55" s="109"/>
      <c r="J55" s="18"/>
    </row>
    <row r="56" spans="1:10" s="19" customFormat="1" ht="20.25" customHeight="1" thickBot="1" x14ac:dyDescent="0.25">
      <c r="A56" s="48"/>
      <c r="B56" s="186" t="s">
        <v>34</v>
      </c>
      <c r="C56" s="187"/>
      <c r="D56" s="187"/>
      <c r="E56" s="188"/>
      <c r="F56" s="49"/>
      <c r="G56" s="50">
        <f>G35+G41+G54+G46</f>
        <v>5000200</v>
      </c>
      <c r="H56" s="110">
        <f t="shared" ref="H56:I56" si="6">H35+H41+H54+H46</f>
        <v>0</v>
      </c>
      <c r="I56" s="110">
        <f t="shared" si="6"/>
        <v>5000200</v>
      </c>
      <c r="J56" s="51"/>
    </row>
    <row r="57" spans="1:10" s="55" customFormat="1" ht="14.25" x14ac:dyDescent="0.2">
      <c r="A57" s="60"/>
      <c r="B57" s="154" t="s">
        <v>36</v>
      </c>
      <c r="C57" s="155"/>
      <c r="D57" s="155"/>
      <c r="E57" s="156"/>
      <c r="F57" s="58">
        <v>240330</v>
      </c>
      <c r="G57" s="59">
        <f>G35+G41+G46</f>
        <v>5000200</v>
      </c>
      <c r="H57" s="111">
        <f t="shared" ref="H57:I57" si="7">H35+H41+H46</f>
        <v>0</v>
      </c>
      <c r="I57" s="111">
        <f t="shared" si="7"/>
        <v>5000200</v>
      </c>
      <c r="J57" s="61"/>
    </row>
    <row r="58" spans="1:10" s="56" customFormat="1" ht="15.75" hidden="1" customHeight="1" thickBot="1" x14ac:dyDescent="0.25">
      <c r="A58" s="62"/>
      <c r="B58" s="193"/>
      <c r="C58" s="194"/>
      <c r="D58" s="194"/>
      <c r="E58" s="195"/>
      <c r="F58" s="63">
        <v>240340</v>
      </c>
      <c r="G58" s="64">
        <f>G54</f>
        <v>0</v>
      </c>
      <c r="H58" s="112"/>
      <c r="I58" s="112"/>
      <c r="J58" s="65"/>
    </row>
    <row r="59" spans="1:10" s="31" customFormat="1" x14ac:dyDescent="0.25">
      <c r="A59" s="185" t="s">
        <v>20</v>
      </c>
      <c r="B59" s="185"/>
      <c r="C59" s="185"/>
      <c r="D59" s="185"/>
      <c r="G59" s="57"/>
      <c r="H59" s="57"/>
      <c r="I59" s="57"/>
    </row>
    <row r="60" spans="1:10" s="31" customFormat="1" x14ac:dyDescent="0.25">
      <c r="A60" s="34"/>
    </row>
    <row r="61" spans="1:10" s="31" customFormat="1" x14ac:dyDescent="0.25">
      <c r="A61" s="185" t="s">
        <v>26</v>
      </c>
      <c r="B61" s="185"/>
      <c r="C61" s="185"/>
      <c r="D61" s="185"/>
    </row>
    <row r="62" spans="1:10" s="31" customFormat="1" x14ac:dyDescent="0.25">
      <c r="A62" s="100" t="s">
        <v>21</v>
      </c>
    </row>
    <row r="63" spans="1:10" s="31" customFormat="1" x14ac:dyDescent="0.25">
      <c r="A63" s="100" t="s">
        <v>22</v>
      </c>
    </row>
    <row r="64" spans="1:10" s="31" customFormat="1" x14ac:dyDescent="0.25">
      <c r="A64" s="36" t="s">
        <v>27</v>
      </c>
    </row>
    <row r="65" spans="1:10" s="31" customFormat="1" x14ac:dyDescent="0.25">
      <c r="A65" s="37" t="s">
        <v>25</v>
      </c>
      <c r="B65" s="38"/>
      <c r="C65" s="38"/>
      <c r="D65" s="38"/>
      <c r="E65" s="38"/>
      <c r="F65" s="38"/>
      <c r="G65" s="38"/>
      <c r="H65" s="38"/>
      <c r="I65" s="38"/>
    </row>
    <row r="66" spans="1:10" s="31" customFormat="1" x14ac:dyDescent="0.25">
      <c r="A66" s="39" t="s">
        <v>24</v>
      </c>
      <c r="B66" s="38"/>
      <c r="C66" s="38"/>
      <c r="D66" s="38"/>
      <c r="E66" s="38"/>
      <c r="F66" s="38"/>
      <c r="G66" s="38"/>
      <c r="H66" s="38"/>
      <c r="I66" s="38"/>
    </row>
    <row r="67" spans="1:10" s="31" customFormat="1" x14ac:dyDescent="0.25">
      <c r="A67" s="39" t="s">
        <v>23</v>
      </c>
      <c r="B67" s="38"/>
      <c r="C67" s="38"/>
    </row>
    <row r="68" spans="1:10" s="31" customFormat="1" x14ac:dyDescent="0.25">
      <c r="A68" s="34"/>
    </row>
    <row r="69" spans="1:10" x14ac:dyDescent="0.25">
      <c r="A69" s="33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3"/>
      <c r="B70" s="32"/>
      <c r="C70" s="32"/>
      <c r="D70" s="32"/>
      <c r="E70" s="32"/>
      <c r="F70" s="32"/>
      <c r="G70" s="32"/>
      <c r="H70" s="32"/>
      <c r="I70" s="32"/>
      <c r="J70" s="32"/>
    </row>
  </sheetData>
  <mergeCells count="54">
    <mergeCell ref="B56:E56"/>
    <mergeCell ref="B57:E57"/>
    <mergeCell ref="B58:E58"/>
    <mergeCell ref="A59:D59"/>
    <mergeCell ref="A61:D61"/>
    <mergeCell ref="B55:E55"/>
    <mergeCell ref="A42:J42"/>
    <mergeCell ref="B43:E43"/>
    <mergeCell ref="A44:A45"/>
    <mergeCell ref="B44:E45"/>
    <mergeCell ref="F44:F45"/>
    <mergeCell ref="B46:E46"/>
    <mergeCell ref="A47:J47"/>
    <mergeCell ref="A48:A53"/>
    <mergeCell ref="B48:E53"/>
    <mergeCell ref="F48:F53"/>
    <mergeCell ref="B54:E54"/>
    <mergeCell ref="B41:E41"/>
    <mergeCell ref="A29:A32"/>
    <mergeCell ref="B29:E32"/>
    <mergeCell ref="F29:F32"/>
    <mergeCell ref="A33:A34"/>
    <mergeCell ref="B33:E34"/>
    <mergeCell ref="F33:F34"/>
    <mergeCell ref="B35:E35"/>
    <mergeCell ref="A36:J36"/>
    <mergeCell ref="A37:A40"/>
    <mergeCell ref="B37:E40"/>
    <mergeCell ref="F37:F40"/>
    <mergeCell ref="A24:A25"/>
    <mergeCell ref="B24:E25"/>
    <mergeCell ref="F24:F25"/>
    <mergeCell ref="A26:A28"/>
    <mergeCell ref="B26:E28"/>
    <mergeCell ref="F26:F28"/>
    <mergeCell ref="A20:A21"/>
    <mergeCell ref="B20:E21"/>
    <mergeCell ref="F20:F21"/>
    <mergeCell ref="A22:A23"/>
    <mergeCell ref="B22:E23"/>
    <mergeCell ref="F22:F23"/>
    <mergeCell ref="A13:J13"/>
    <mergeCell ref="A14:J14"/>
    <mergeCell ref="B16:E16"/>
    <mergeCell ref="A17:J17"/>
    <mergeCell ref="A18:A19"/>
    <mergeCell ref="B18:E19"/>
    <mergeCell ref="F18:F19"/>
    <mergeCell ref="A12:J12"/>
    <mergeCell ref="E7:J7"/>
    <mergeCell ref="E8:J8"/>
    <mergeCell ref="E9:J9"/>
    <mergeCell ref="A10:J10"/>
    <mergeCell ref="A11:J11"/>
  </mergeCells>
  <pageMargins left="0.70866141732283472" right="0.31496062992125984" top="0.74803149606299213" bottom="0.74803149606299213" header="0.31496062992125984" footer="0.31496062992125984"/>
  <pageSetup paperSize="9" scale="78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</vt:lpstr>
      <vt:lpstr>сравнительная таблица</vt:lpstr>
      <vt:lpstr>'2024'!Область_печати</vt:lpstr>
      <vt:lpstr>'сравнительная таблица'!Область_печати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2024-08-21T08:20:54Z</dcterms:modified>
</cp:coreProperties>
</file>