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2024" sheetId="5" r:id="rId1"/>
    <sheet name="сравнительная таблица" sheetId="6" r:id="rId2"/>
    <sheet name="Лист2" sheetId="2" r:id="rId3"/>
    <sheet name="Лист3" sheetId="3" r:id="rId4"/>
  </sheets>
  <definedNames>
    <definedName name="_xlnm.Print_Area" localSheetId="0">'2024'!$A$1:$E$53</definedName>
    <definedName name="_xlnm.Print_Area" localSheetId="1">'сравнительная таблица'!$A$7:$G$54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2" i="6" l="1"/>
  <c r="F27" i="6"/>
  <c r="F30" i="6"/>
  <c r="F34" i="6"/>
  <c r="F44" i="6"/>
  <c r="F45" i="6"/>
  <c r="F46" i="6"/>
  <c r="F47" i="6"/>
  <c r="F48" i="6"/>
  <c r="F49" i="6"/>
  <c r="F50" i="6"/>
  <c r="F51" i="6"/>
  <c r="F52" i="6"/>
  <c r="D44" i="6"/>
  <c r="D47" i="5"/>
  <c r="D56" i="5"/>
  <c r="D57" i="5"/>
  <c r="D44" i="5"/>
  <c r="D48" i="5"/>
  <c r="D45" i="5"/>
  <c r="D54" i="6" l="1"/>
  <c r="D56" i="6" l="1"/>
  <c r="D57" i="6" s="1"/>
  <c r="I47" i="6"/>
  <c r="D50" i="5"/>
  <c r="D52" i="5" l="1"/>
  <c r="D51" i="5"/>
  <c r="D43" i="5" l="1"/>
  <c r="D46" i="5" l="1"/>
  <c r="D55" i="5" l="1"/>
  <c r="D34" i="5"/>
  <c r="D30" i="5"/>
  <c r="D49" i="5" l="1"/>
  <c r="D53" i="5" l="1"/>
  <c r="D22" i="5" l="1"/>
  <c r="D27" i="5"/>
  <c r="D58" i="5" l="1"/>
  <c r="G48" i="5"/>
</calcChain>
</file>

<file path=xl/sharedStrings.xml><?xml version="1.0" encoding="utf-8"?>
<sst xmlns="http://schemas.openxmlformats.org/spreadsheetml/2006/main" count="148" uniqueCount="70">
  <si>
    <t xml:space="preserve">Структура расходования средств </t>
  </si>
  <si>
    <t xml:space="preserve">налога на содержание жилищного фонда , объектов </t>
  </si>
  <si>
    <t xml:space="preserve">  социально-культурной сферы  и благоустройства территорий города </t>
  </si>
  <si>
    <t>(руб.)</t>
  </si>
  <si>
    <t>№ п/п</t>
  </si>
  <si>
    <t>Наименование расходов</t>
  </si>
  <si>
    <t>код статьи</t>
  </si>
  <si>
    <t>Сумма</t>
  </si>
  <si>
    <t>Примечания</t>
  </si>
  <si>
    <t>1.</t>
  </si>
  <si>
    <t>в том числе</t>
  </si>
  <si>
    <t>Дезинсекция, дератизация жилых домов</t>
  </si>
  <si>
    <t>2.</t>
  </si>
  <si>
    <t>*</t>
  </si>
  <si>
    <t>3.</t>
  </si>
  <si>
    <t xml:space="preserve">  4.1</t>
  </si>
  <si>
    <t>Программа по переоснащению учреждений социально-культурной сферы г.Днестровск</t>
  </si>
  <si>
    <t>Приобретение оборудования и инвентаря</t>
  </si>
  <si>
    <t xml:space="preserve"> 1.1.</t>
  </si>
  <si>
    <t xml:space="preserve"> 2.1.</t>
  </si>
  <si>
    <t>Капитальный   ремонт  соц.культ. учреждений</t>
  </si>
  <si>
    <t xml:space="preserve">  -//-</t>
  </si>
  <si>
    <t>4.</t>
  </si>
  <si>
    <t>3.1.</t>
  </si>
  <si>
    <t>Всего расходов ,в том числе по статьям:</t>
  </si>
  <si>
    <t>5.</t>
  </si>
  <si>
    <t>Мероприятия по предотвращению распространения  эпидемии коронавируса (дезинсекция жилых домов и улиц)</t>
  </si>
  <si>
    <t>Программа благоустройства городских территорий,всего:</t>
  </si>
  <si>
    <t>6.</t>
  </si>
  <si>
    <t>Благоустройство городских территорий</t>
  </si>
  <si>
    <t>приложение № 13</t>
  </si>
  <si>
    <t>Адресная программа по наказам избирателей, капитальному  ремонту и благоустройству жилищного фонда</t>
  </si>
  <si>
    <t>Адресная программа капитального  ремонта объектов социально-культурного назначения, всего:</t>
  </si>
  <si>
    <t>8.</t>
  </si>
  <si>
    <t>Приобретение и установка детской игровой площадки</t>
  </si>
  <si>
    <t xml:space="preserve">капитальный ремонт жилфонда </t>
  </si>
  <si>
    <t>3.2.</t>
  </si>
  <si>
    <t>Капитальный ремонт административных зданий</t>
  </si>
  <si>
    <t>приложение № 11</t>
  </si>
  <si>
    <t>приложение № 12</t>
  </si>
  <si>
    <t>приложение №15</t>
  </si>
  <si>
    <t>Транспортировка умерших в морг</t>
  </si>
  <si>
    <t>Капитальное строительство стадиона СДЮСШ, в т.ч.проектные работы</t>
  </si>
  <si>
    <t>Содержание объектов образования,культуры и спорта.</t>
  </si>
  <si>
    <t xml:space="preserve"> в составе местного бюджета г.Днестровск на 2024 год</t>
  </si>
  <si>
    <t>к Решению Днестровского городского Совета народных депутатов</t>
  </si>
  <si>
    <t>№   от     .03.2024 г.</t>
  </si>
  <si>
    <t>"О внесении изменений в  Решение Днестровского городского Совета народных депутатов №2</t>
  </si>
  <si>
    <t xml:space="preserve"> "Об утверждении местного бюджета </t>
  </si>
  <si>
    <t>г.Днестровск на 2024 год", принятое на 18-й сессии,</t>
  </si>
  <si>
    <t>26 озыва 9 февраля 2024 года"</t>
  </si>
  <si>
    <t>к Решению Днестровского городского</t>
  </si>
  <si>
    <t>Совета народных депутатов</t>
  </si>
  <si>
    <t>№2   от    09.02.2024 г.</t>
  </si>
  <si>
    <t>"Об утверждении местного бюджета г.Днестровска на 2024 г."</t>
  </si>
  <si>
    <t>Приложение №7</t>
  </si>
  <si>
    <t>7.</t>
  </si>
  <si>
    <t>4.2</t>
  </si>
  <si>
    <t>4.3</t>
  </si>
  <si>
    <t>Приобретение стиральных машинок</t>
  </si>
  <si>
    <t>Приобретение сценического звукового оборудования</t>
  </si>
  <si>
    <t>Приложение №6</t>
  </si>
  <si>
    <t>Утвержденная сумма</t>
  </si>
  <si>
    <t>Отклонения</t>
  </si>
  <si>
    <t>Новая редакция</t>
  </si>
  <si>
    <t>Текущий ремонт обьектов социально-культрного 
назначения</t>
  </si>
  <si>
    <t>№ 11 от 20.09.2024 г.</t>
  </si>
  <si>
    <t>"О внесении изменений в  Решение Днестровского городского Совета народных депутатов № 2</t>
  </si>
  <si>
    <t>Приложение № 2</t>
  </si>
  <si>
    <t>№ 2 от 09.02.2024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</si>
</sst>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\ _р_._-;\-* #,##0\ _р_._-;_-* &quot;-&quot;??\ _р_._-;_-@_-"/>
    <numFmt numFmtId="165" formatCode="#,###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b/>
      <sz val="11.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.5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1" xfId="0" applyFont="1" applyBorder="1"/>
    <xf numFmtId="0" fontId="4" fillId="0" borderId="2" xfId="0" applyFont="1" applyBorder="1"/>
    <xf numFmtId="0" fontId="2" fillId="0" borderId="0" xfId="0" applyFont="1" applyBorder="1"/>
    <xf numFmtId="164" fontId="5" fillId="0" borderId="2" xfId="1" applyNumberFormat="1" applyFont="1" applyBorder="1"/>
    <xf numFmtId="0" fontId="7" fillId="0" borderId="0" xfId="0" applyFont="1"/>
    <xf numFmtId="0" fontId="2" fillId="0" borderId="13" xfId="0" applyFont="1" applyBorder="1"/>
    <xf numFmtId="0" fontId="7" fillId="0" borderId="9" xfId="0" applyFont="1" applyBorder="1"/>
    <xf numFmtId="0" fontId="7" fillId="0" borderId="15" xfId="0" applyFont="1" applyBorder="1"/>
    <xf numFmtId="164" fontId="6" fillId="0" borderId="15" xfId="1" applyNumberFormat="1" applyFont="1" applyBorder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1" xfId="0" applyFont="1" applyBorder="1"/>
    <xf numFmtId="0" fontId="4" fillId="0" borderId="11" xfId="0" applyFont="1" applyBorder="1" applyAlignment="1">
      <alignment horizontal="center"/>
    </xf>
    <xf numFmtId="164" fontId="5" fillId="0" borderId="0" xfId="1" applyNumberFormat="1" applyFont="1" applyFill="1" applyBorder="1" applyAlignment="1"/>
    <xf numFmtId="164" fontId="6" fillId="2" borderId="4" xfId="1" applyNumberFormat="1" applyFont="1" applyFill="1" applyBorder="1" applyAlignment="1"/>
    <xf numFmtId="164" fontId="5" fillId="2" borderId="0" xfId="1" applyNumberFormat="1" applyFont="1" applyFill="1" applyBorder="1" applyAlignment="1"/>
    <xf numFmtId="165" fontId="5" fillId="2" borderId="0" xfId="1" applyNumberFormat="1" applyFont="1" applyFill="1" applyBorder="1" applyAlignment="1"/>
    <xf numFmtId="165" fontId="5" fillId="2" borderId="17" xfId="1" applyNumberFormat="1" applyFont="1" applyFill="1" applyBorder="1" applyAlignment="1"/>
    <xf numFmtId="0" fontId="10" fillId="2" borderId="3" xfId="0" applyFont="1" applyFill="1" applyBorder="1"/>
    <xf numFmtId="0" fontId="10" fillId="2" borderId="4" xfId="0" applyFont="1" applyFill="1" applyBorder="1" applyAlignment="1">
      <alignment horizontal="right"/>
    </xf>
    <xf numFmtId="0" fontId="11" fillId="2" borderId="3" xfId="0" applyFont="1" applyFill="1" applyBorder="1" applyAlignment="1">
      <alignment horizontal="center"/>
    </xf>
    <xf numFmtId="164" fontId="11" fillId="2" borderId="4" xfId="0" applyNumberFormat="1" applyFont="1" applyFill="1" applyBorder="1" applyAlignment="1"/>
    <xf numFmtId="0" fontId="12" fillId="2" borderId="3" xfId="0" applyFont="1" applyFill="1" applyBorder="1"/>
    <xf numFmtId="164" fontId="9" fillId="2" borderId="0" xfId="0" applyNumberFormat="1" applyFont="1" applyFill="1"/>
    <xf numFmtId="0" fontId="9" fillId="2" borderId="0" xfId="0" applyFont="1" applyFill="1"/>
    <xf numFmtId="16" fontId="2" fillId="2" borderId="13" xfId="0" applyNumberFormat="1" applyFont="1" applyFill="1" applyBorder="1" applyAlignment="1">
      <alignment horizontal="right"/>
    </xf>
    <xf numFmtId="164" fontId="5" fillId="2" borderId="13" xfId="1" applyNumberFormat="1" applyFont="1" applyFill="1" applyBorder="1"/>
    <xf numFmtId="164" fontId="5" fillId="2" borderId="14" xfId="1" applyNumberFormat="1" applyFont="1" applyFill="1" applyBorder="1" applyAlignment="1"/>
    <xf numFmtId="0" fontId="2" fillId="2" borderId="9" xfId="0" applyFont="1" applyFill="1" applyBorder="1" applyAlignment="1">
      <alignment horizontal="center"/>
    </xf>
    <xf numFmtId="0" fontId="7" fillId="2" borderId="0" xfId="0" applyFont="1" applyFill="1"/>
    <xf numFmtId="165" fontId="7" fillId="0" borderId="0" xfId="0" applyNumberFormat="1" applyFont="1"/>
    <xf numFmtId="165" fontId="8" fillId="0" borderId="17" xfId="0" applyNumberFormat="1" applyFont="1" applyBorder="1" applyAlignment="1">
      <alignment horizontal="center"/>
    </xf>
    <xf numFmtId="165" fontId="8" fillId="0" borderId="15" xfId="0" applyNumberFormat="1" applyFont="1" applyBorder="1" applyAlignment="1">
      <alignment horizontal="center"/>
    </xf>
    <xf numFmtId="165" fontId="6" fillId="2" borderId="12" xfId="1" applyNumberFormat="1" applyFont="1" applyFill="1" applyBorder="1" applyAlignment="1"/>
    <xf numFmtId="0" fontId="13" fillId="2" borderId="4" xfId="0" applyFont="1" applyFill="1" applyBorder="1" applyAlignment="1">
      <alignment wrapText="1"/>
    </xf>
    <xf numFmtId="164" fontId="11" fillId="2" borderId="11" xfId="1" applyNumberFormat="1" applyFont="1" applyFill="1" applyBorder="1"/>
    <xf numFmtId="0" fontId="7" fillId="0" borderId="17" xfId="0" applyFont="1" applyBorder="1"/>
    <xf numFmtId="0" fontId="4" fillId="2" borderId="3" xfId="0" applyFont="1" applyFill="1" applyBorder="1" applyAlignment="1">
      <alignment horizontal="center" vertical="center"/>
    </xf>
    <xf numFmtId="164" fontId="6" fillId="2" borderId="3" xfId="1" applyNumberFormat="1" applyFont="1" applyFill="1" applyBorder="1"/>
    <xf numFmtId="0" fontId="2" fillId="2" borderId="3" xfId="0" applyFont="1" applyFill="1" applyBorder="1"/>
    <xf numFmtId="0" fontId="2" fillId="2" borderId="5" xfId="0" applyFont="1" applyFill="1" applyBorder="1"/>
    <xf numFmtId="0" fontId="2" fillId="2" borderId="6" xfId="0" applyFont="1" applyFill="1" applyBorder="1" applyAlignment="1">
      <alignment horizontal="center"/>
    </xf>
    <xf numFmtId="164" fontId="5" fillId="2" borderId="5" xfId="1" applyNumberFormat="1" applyFont="1" applyFill="1" applyBorder="1"/>
    <xf numFmtId="164" fontId="5" fillId="2" borderId="6" xfId="1" applyNumberFormat="1" applyFont="1" applyFill="1" applyBorder="1" applyAlignment="1"/>
    <xf numFmtId="0" fontId="2" fillId="2" borderId="2" xfId="0" applyFont="1" applyFill="1" applyBorder="1"/>
    <xf numFmtId="16" fontId="2" fillId="2" borderId="7" xfId="0" applyNumberFormat="1" applyFont="1" applyFill="1" applyBorder="1" applyAlignment="1">
      <alignment horizontal="right"/>
    </xf>
    <xf numFmtId="0" fontId="2" fillId="2" borderId="8" xfId="0" applyFont="1" applyFill="1" applyBorder="1" applyAlignment="1">
      <alignment horizontal="left"/>
    </xf>
    <xf numFmtId="164" fontId="5" fillId="2" borderId="7" xfId="1" applyNumberFormat="1" applyFont="1" applyFill="1" applyBorder="1"/>
    <xf numFmtId="165" fontId="5" fillId="2" borderId="8" xfId="1" applyNumberFormat="1" applyFont="1" applyFill="1" applyBorder="1" applyAlignment="1">
      <alignment horizontal="center"/>
    </xf>
    <xf numFmtId="0" fontId="4" fillId="2" borderId="2" xfId="0" applyFont="1" applyFill="1" applyBorder="1"/>
    <xf numFmtId="165" fontId="7" fillId="2" borderId="0" xfId="0" applyNumberFormat="1" applyFont="1" applyFill="1"/>
    <xf numFmtId="16" fontId="2" fillId="2" borderId="9" xfId="0" applyNumberFormat="1" applyFont="1" applyFill="1" applyBorder="1" applyAlignment="1">
      <alignment horizontal="right"/>
    </xf>
    <xf numFmtId="0" fontId="2" fillId="2" borderId="10" xfId="0" applyFont="1" applyFill="1" applyBorder="1" applyAlignment="1">
      <alignment horizontal="left"/>
    </xf>
    <xf numFmtId="164" fontId="5" fillId="2" borderId="9" xfId="1" applyNumberFormat="1" applyFont="1" applyFill="1" applyBorder="1"/>
    <xf numFmtId="164" fontId="5" fillId="2" borderId="10" xfId="1" applyNumberFormat="1" applyFont="1" applyFill="1" applyBorder="1" applyAlignment="1">
      <alignment horizontal="right"/>
    </xf>
    <xf numFmtId="0" fontId="2" fillId="2" borderId="9" xfId="0" applyFont="1" applyFill="1" applyBorder="1"/>
    <xf numFmtId="16" fontId="2" fillId="2" borderId="2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164" fontId="5" fillId="2" borderId="2" xfId="1" applyNumberFormat="1" applyFont="1" applyFill="1" applyBorder="1"/>
    <xf numFmtId="16" fontId="4" fillId="2" borderId="3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vertical="top" wrapText="1"/>
    </xf>
    <xf numFmtId="0" fontId="4" fillId="2" borderId="3" xfId="0" applyFont="1" applyFill="1" applyBorder="1"/>
    <xf numFmtId="16" fontId="2" fillId="2" borderId="11" xfId="0" applyNumberFormat="1" applyFont="1" applyFill="1" applyBorder="1" applyAlignment="1">
      <alignment horizontal="right"/>
    </xf>
    <xf numFmtId="164" fontId="5" fillId="2" borderId="11" xfId="1" applyNumberFormat="1" applyFont="1" applyFill="1" applyBorder="1"/>
    <xf numFmtId="164" fontId="5" fillId="2" borderId="12" xfId="1" applyNumberFormat="1" applyFont="1" applyFill="1" applyBorder="1" applyAlignment="1"/>
    <xf numFmtId="164" fontId="7" fillId="2" borderId="0" xfId="0" applyNumberFormat="1" applyFont="1" applyFill="1"/>
    <xf numFmtId="0" fontId="4" fillId="2" borderId="4" xfId="0" applyFont="1" applyFill="1" applyBorder="1" applyAlignment="1">
      <alignment horizontal="left" wrapText="1"/>
    </xf>
    <xf numFmtId="164" fontId="6" fillId="2" borderId="3" xfId="1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8" fillId="2" borderId="0" xfId="0" applyFont="1" applyFill="1"/>
    <xf numFmtId="0" fontId="2" fillId="2" borderId="2" xfId="0" applyFont="1" applyFill="1" applyBorder="1" applyAlignment="1">
      <alignment horizontal="center"/>
    </xf>
    <xf numFmtId="16" fontId="4" fillId="2" borderId="11" xfId="0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wrapText="1"/>
    </xf>
    <xf numFmtId="164" fontId="6" fillId="2" borderId="11" xfId="1" applyNumberFormat="1" applyFont="1" applyFill="1" applyBorder="1" applyAlignment="1">
      <alignment horizontal="center"/>
    </xf>
    <xf numFmtId="0" fontId="10" fillId="2" borderId="11" xfId="0" applyFont="1" applyFill="1" applyBorder="1"/>
    <xf numFmtId="0" fontId="2" fillId="2" borderId="17" xfId="0" applyFont="1" applyFill="1" applyBorder="1" applyAlignment="1">
      <alignment horizontal="left"/>
    </xf>
    <xf numFmtId="164" fontId="5" fillId="2" borderId="15" xfId="1" applyNumberFormat="1" applyFont="1" applyFill="1" applyBorder="1"/>
    <xf numFmtId="0" fontId="2" fillId="2" borderId="15" xfId="0" applyFont="1" applyFill="1" applyBorder="1" applyAlignment="1">
      <alignment horizontal="center"/>
    </xf>
    <xf numFmtId="2" fontId="4" fillId="2" borderId="11" xfId="0" applyNumberFormat="1" applyFont="1" applyFill="1" applyBorder="1" applyAlignment="1">
      <alignment horizontal="center" vertical="center"/>
    </xf>
    <xf numFmtId="164" fontId="6" fillId="2" borderId="11" xfId="1" applyNumberFormat="1" applyFont="1" applyFill="1" applyBorder="1"/>
    <xf numFmtId="0" fontId="4" fillId="2" borderId="11" xfId="0" applyFont="1" applyFill="1" applyBorder="1" applyAlignment="1">
      <alignment horizontal="center"/>
    </xf>
    <xf numFmtId="165" fontId="8" fillId="2" borderId="0" xfId="0" applyNumberFormat="1" applyFont="1" applyFill="1"/>
    <xf numFmtId="0" fontId="2" fillId="2" borderId="1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horizontal="left"/>
    </xf>
    <xf numFmtId="164" fontId="5" fillId="2" borderId="3" xfId="1" applyNumberFormat="1" applyFont="1" applyFill="1" applyBorder="1"/>
    <xf numFmtId="165" fontId="5" fillId="2" borderId="4" xfId="1" applyNumberFormat="1" applyFont="1" applyFill="1" applyBorder="1" applyAlignment="1"/>
    <xf numFmtId="1" fontId="4" fillId="2" borderId="11" xfId="0" applyNumberFormat="1" applyFont="1" applyFill="1" applyBorder="1" applyAlignment="1">
      <alignment horizontal="center" vertical="center"/>
    </xf>
    <xf numFmtId="1" fontId="15" fillId="2" borderId="11" xfId="0" applyNumberFormat="1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left" wrapText="1"/>
    </xf>
    <xf numFmtId="164" fontId="16" fillId="2" borderId="11" xfId="1" applyNumberFormat="1" applyFont="1" applyFill="1" applyBorder="1"/>
    <xf numFmtId="165" fontId="16" fillId="2" borderId="12" xfId="1" applyNumberFormat="1" applyFont="1" applyFill="1" applyBorder="1" applyAlignment="1"/>
    <xf numFmtId="2" fontId="15" fillId="2" borderId="11" xfId="0" applyNumberFormat="1" applyFont="1" applyFill="1" applyBorder="1" applyAlignment="1">
      <alignment horizontal="center" vertical="center"/>
    </xf>
    <xf numFmtId="0" fontId="2" fillId="0" borderId="5" xfId="0" applyFont="1" applyBorder="1"/>
    <xf numFmtId="165" fontId="17" fillId="0" borderId="0" xfId="0" applyNumberFormat="1" applyFont="1" applyAlignment="1">
      <alignment horizontal="center"/>
    </xf>
    <xf numFmtId="0" fontId="2" fillId="2" borderId="14" xfId="0" applyFont="1" applyFill="1" applyBorder="1" applyAlignment="1">
      <alignment horizontal="left" wrapText="1"/>
    </xf>
    <xf numFmtId="0" fontId="7" fillId="0" borderId="2" xfId="0" applyFont="1" applyBorder="1"/>
    <xf numFmtId="0" fontId="7" fillId="0" borderId="0" xfId="0" applyFont="1" applyBorder="1"/>
    <xf numFmtId="164" fontId="6" fillId="0" borderId="2" xfId="1" applyNumberFormat="1" applyFont="1" applyBorder="1"/>
    <xf numFmtId="165" fontId="8" fillId="0" borderId="0" xfId="0" applyNumberFormat="1" applyFont="1" applyBorder="1" applyAlignment="1">
      <alignment horizontal="center"/>
    </xf>
    <xf numFmtId="165" fontId="8" fillId="0" borderId="2" xfId="0" applyNumberFormat="1" applyFont="1" applyBorder="1" applyAlignment="1">
      <alignment horizontal="center"/>
    </xf>
    <xf numFmtId="0" fontId="10" fillId="2" borderId="12" xfId="0" applyFont="1" applyFill="1" applyBorder="1" applyAlignment="1">
      <alignment horizontal="left" wrapText="1"/>
    </xf>
    <xf numFmtId="165" fontId="11" fillId="2" borderId="12" xfId="1" applyNumberFormat="1" applyFont="1" applyFill="1" applyBorder="1" applyAlignment="1"/>
    <xf numFmtId="0" fontId="12" fillId="0" borderId="14" xfId="0" applyFont="1" applyBorder="1"/>
    <xf numFmtId="164" fontId="11" fillId="2" borderId="13" xfId="1" applyNumberFormat="1" applyFont="1" applyFill="1" applyBorder="1"/>
    <xf numFmtId="165" fontId="10" fillId="2" borderId="14" xfId="0" applyNumberFormat="1" applyFont="1" applyFill="1" applyBorder="1" applyAlignment="1">
      <alignment horizontal="center"/>
    </xf>
    <xf numFmtId="0" fontId="12" fillId="0" borderId="6" xfId="0" applyFont="1" applyBorder="1"/>
    <xf numFmtId="164" fontId="11" fillId="2" borderId="5" xfId="1" applyNumberFormat="1" applyFont="1" applyFill="1" applyBorder="1"/>
    <xf numFmtId="165" fontId="10" fillId="2" borderId="6" xfId="0" applyNumberFormat="1" applyFont="1" applyFill="1" applyBorder="1" applyAlignment="1">
      <alignment horizontal="center"/>
    </xf>
    <xf numFmtId="0" fontId="9" fillId="0" borderId="10" xfId="0" applyFont="1" applyBorder="1" applyAlignment="1">
      <alignment horizontal="right"/>
    </xf>
    <xf numFmtId="165" fontId="11" fillId="2" borderId="10" xfId="1" applyNumberFormat="1" applyFont="1" applyFill="1" applyBorder="1" applyAlignment="1">
      <alignment horizontal="center"/>
    </xf>
    <xf numFmtId="0" fontId="9" fillId="0" borderId="10" xfId="0" applyFont="1" applyBorder="1"/>
    <xf numFmtId="164" fontId="11" fillId="2" borderId="9" xfId="1" applyNumberFormat="1" applyFont="1" applyFill="1" applyBorder="1"/>
    <xf numFmtId="165" fontId="18" fillId="2" borderId="10" xfId="0" applyNumberFormat="1" applyFont="1" applyFill="1" applyBorder="1" applyAlignment="1">
      <alignment horizontal="center"/>
    </xf>
    <xf numFmtId="164" fontId="18" fillId="2" borderId="10" xfId="0" applyNumberFormat="1" applyFont="1" applyFill="1" applyBorder="1" applyAlignment="1">
      <alignment horizontal="center"/>
    </xf>
    <xf numFmtId="0" fontId="9" fillId="0" borderId="17" xfId="0" applyFont="1" applyBorder="1"/>
    <xf numFmtId="164" fontId="11" fillId="0" borderId="15" xfId="1" applyNumberFormat="1" applyFont="1" applyBorder="1"/>
    <xf numFmtId="164" fontId="18" fillId="2" borderId="17" xfId="0" applyNumberFormat="1" applyFont="1" applyFill="1" applyBorder="1" applyAlignment="1">
      <alignment horizontal="center"/>
    </xf>
    <xf numFmtId="2" fontId="10" fillId="2" borderId="11" xfId="0" applyNumberFormat="1" applyFont="1" applyFill="1" applyBorder="1" applyAlignment="1">
      <alignment horizontal="center" vertical="center"/>
    </xf>
    <xf numFmtId="164" fontId="14" fillId="0" borderId="0" xfId="0" applyNumberFormat="1" applyFont="1"/>
    <xf numFmtId="0" fontId="4" fillId="0" borderId="11" xfId="0" applyFont="1" applyBorder="1" applyAlignment="1">
      <alignment horizontal="center"/>
    </xf>
    <xf numFmtId="0" fontId="19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1" fillId="0" borderId="0" xfId="0" applyFont="1" applyBorder="1" applyAlignment="1">
      <alignment horizontal="right"/>
    </xf>
    <xf numFmtId="0" fontId="22" fillId="0" borderId="0" xfId="0" applyFont="1"/>
    <xf numFmtId="0" fontId="22" fillId="0" borderId="0" xfId="0" applyFont="1" applyFill="1"/>
    <xf numFmtId="0" fontId="22" fillId="0" borderId="0" xfId="0" applyFont="1" applyFill="1" applyAlignment="1">
      <alignment horizontal="right"/>
    </xf>
    <xf numFmtId="0" fontId="22" fillId="0" borderId="0" xfId="0" applyFont="1" applyAlignment="1">
      <alignment horizontal="right"/>
    </xf>
    <xf numFmtId="164" fontId="17" fillId="0" borderId="0" xfId="0" applyNumberFormat="1" applyFont="1" applyAlignment="1">
      <alignment horizontal="center"/>
    </xf>
    <xf numFmtId="16" fontId="2" fillId="2" borderId="3" xfId="0" applyNumberFormat="1" applyFont="1" applyFill="1" applyBorder="1" applyAlignment="1">
      <alignment horizontal="right"/>
    </xf>
    <xf numFmtId="49" fontId="2" fillId="2" borderId="9" xfId="0" applyNumberFormat="1" applyFont="1" applyFill="1" applyBorder="1" applyAlignment="1">
      <alignment horizontal="right"/>
    </xf>
    <xf numFmtId="49" fontId="2" fillId="2" borderId="15" xfId="0" applyNumberFormat="1" applyFont="1" applyFill="1" applyBorder="1" applyAlignment="1">
      <alignment horizontal="right"/>
    </xf>
    <xf numFmtId="165" fontId="5" fillId="2" borderId="10" xfId="1" applyNumberFormat="1" applyFont="1" applyFill="1" applyBorder="1" applyAlignment="1"/>
    <xf numFmtId="164" fontId="5" fillId="0" borderId="2" xfId="1" applyNumberFormat="1" applyFont="1" applyFill="1" applyBorder="1" applyAlignment="1"/>
    <xf numFmtId="164" fontId="6" fillId="2" borderId="3" xfId="1" applyNumberFormat="1" applyFont="1" applyFill="1" applyBorder="1" applyAlignment="1"/>
    <xf numFmtId="164" fontId="5" fillId="2" borderId="2" xfId="1" applyNumberFormat="1" applyFont="1" applyFill="1" applyBorder="1" applyAlignment="1"/>
    <xf numFmtId="164" fontId="5" fillId="2" borderId="9" xfId="1" applyNumberFormat="1" applyFont="1" applyFill="1" applyBorder="1" applyAlignment="1">
      <alignment horizontal="right"/>
    </xf>
    <xf numFmtId="164" fontId="5" fillId="2" borderId="5" xfId="1" applyNumberFormat="1" applyFont="1" applyFill="1" applyBorder="1" applyAlignment="1"/>
    <xf numFmtId="165" fontId="5" fillId="2" borderId="3" xfId="1" applyNumberFormat="1" applyFont="1" applyFill="1" applyBorder="1" applyAlignment="1"/>
    <xf numFmtId="165" fontId="6" fillId="2" borderId="11" xfId="1" applyNumberFormat="1" applyFont="1" applyFill="1" applyBorder="1" applyAlignment="1"/>
    <xf numFmtId="165" fontId="5" fillId="2" borderId="2" xfId="1" applyNumberFormat="1" applyFont="1" applyFill="1" applyBorder="1" applyAlignment="1"/>
    <xf numFmtId="165" fontId="5" fillId="2" borderId="9" xfId="1" applyNumberFormat="1" applyFont="1" applyFill="1" applyBorder="1" applyAlignment="1"/>
    <xf numFmtId="165" fontId="5" fillId="2" borderId="15" xfId="1" applyNumberFormat="1" applyFont="1" applyFill="1" applyBorder="1" applyAlignment="1"/>
    <xf numFmtId="165" fontId="16" fillId="2" borderId="11" xfId="1" applyNumberFormat="1" applyFont="1" applyFill="1" applyBorder="1" applyAlignment="1"/>
    <xf numFmtId="165" fontId="11" fillId="2" borderId="11" xfId="1" applyNumberFormat="1" applyFont="1" applyFill="1" applyBorder="1" applyAlignment="1"/>
    <xf numFmtId="164" fontId="11" fillId="2" borderId="3" xfId="0" applyNumberFormat="1" applyFont="1" applyFill="1" applyBorder="1" applyAlignment="1"/>
    <xf numFmtId="165" fontId="10" fillId="2" borderId="13" xfId="0" applyNumberFormat="1" applyFont="1" applyFill="1" applyBorder="1" applyAlignment="1">
      <alignment horizontal="center"/>
    </xf>
    <xf numFmtId="165" fontId="10" fillId="2" borderId="5" xfId="0" applyNumberFormat="1" applyFont="1" applyFill="1" applyBorder="1" applyAlignment="1">
      <alignment horizontal="center"/>
    </xf>
    <xf numFmtId="165" fontId="11" fillId="2" borderId="9" xfId="1" applyNumberFormat="1" applyFont="1" applyFill="1" applyBorder="1" applyAlignment="1">
      <alignment horizontal="center"/>
    </xf>
    <xf numFmtId="165" fontId="18" fillId="2" borderId="9" xfId="0" applyNumberFormat="1" applyFont="1" applyFill="1" applyBorder="1" applyAlignment="1">
      <alignment horizontal="center"/>
    </xf>
    <xf numFmtId="164" fontId="18" fillId="2" borderId="9" xfId="0" applyNumberFormat="1" applyFont="1" applyFill="1" applyBorder="1" applyAlignment="1">
      <alignment horizontal="center"/>
    </xf>
    <xf numFmtId="164" fontId="18" fillId="2" borderId="15" xfId="0" applyNumberFormat="1" applyFont="1" applyFill="1" applyBorder="1" applyAlignment="1">
      <alignment horizontal="center"/>
    </xf>
    <xf numFmtId="165" fontId="5" fillId="2" borderId="9" xfId="1" applyNumberFormat="1" applyFont="1" applyFill="1" applyBorder="1" applyAlignment="1">
      <alignment horizontal="center"/>
    </xf>
    <xf numFmtId="2" fontId="4" fillId="3" borderId="11" xfId="0" applyNumberFormat="1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left" wrapText="1"/>
    </xf>
    <xf numFmtId="164" fontId="6" fillId="3" borderId="11" xfId="1" applyNumberFormat="1" applyFont="1" applyFill="1" applyBorder="1"/>
    <xf numFmtId="165" fontId="6" fillId="3" borderId="12" xfId="1" applyNumberFormat="1" applyFont="1" applyFill="1" applyBorder="1" applyAlignment="1"/>
    <xf numFmtId="165" fontId="6" fillId="3" borderId="11" xfId="1" applyNumberFormat="1" applyFont="1" applyFill="1" applyBorder="1" applyAlignment="1"/>
    <xf numFmtId="0" fontId="4" fillId="3" borderId="1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22" fillId="0" borderId="0" xfId="0" applyFont="1" applyFill="1" applyAlignment="1">
      <alignment horizontal="right"/>
    </xf>
    <xf numFmtId="0" fontId="22" fillId="0" borderId="0" xfId="0" applyFont="1" applyAlignment="1">
      <alignment horizontal="right"/>
    </xf>
    <xf numFmtId="0" fontId="4" fillId="0" borderId="16" xfId="0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1" xfId="0" applyFont="1" applyFill="1" applyBorder="1" applyAlignment="1">
      <alignment horizontal="center" wrapText="1"/>
    </xf>
    <xf numFmtId="0" fontId="19" fillId="0" borderId="0" xfId="0" applyFont="1"/>
    <xf numFmtId="0" fontId="19" fillId="0" borderId="0" xfId="0" applyFont="1" applyFill="1"/>
    <xf numFmtId="0" fontId="19" fillId="0" borderId="0" xfId="0" applyFont="1" applyFill="1" applyAlignment="1">
      <alignment horizontal="right"/>
    </xf>
    <xf numFmtId="0" fontId="19" fillId="0" borderId="0" xfId="0" applyFont="1" applyFill="1" applyAlignment="1">
      <alignment horizontal="right"/>
    </xf>
    <xf numFmtId="0" fontId="19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58"/>
  <sheetViews>
    <sheetView tabSelected="1" topLeftCell="A19" zoomScaleNormal="100" workbookViewId="0">
      <selection activeCell="I8" sqref="I8"/>
    </sheetView>
  </sheetViews>
  <sheetFormatPr defaultRowHeight="15" x14ac:dyDescent="0.25"/>
  <cols>
    <col min="1" max="1" width="9" style="8" customWidth="1"/>
    <col min="2" max="2" width="54.28515625" style="8" customWidth="1"/>
    <col min="3" max="3" width="12.140625" style="8" customWidth="1"/>
    <col min="4" max="4" width="15.85546875" style="14" customWidth="1"/>
    <col min="5" max="5" width="19.85546875" style="8" customWidth="1"/>
    <col min="6" max="6" width="13.5703125" style="8" customWidth="1"/>
    <col min="7" max="7" width="13.85546875" style="8" bestFit="1" customWidth="1"/>
    <col min="8" max="16384" width="9.140625" style="8"/>
  </cols>
  <sheetData>
    <row r="1" spans="1:5" x14ac:dyDescent="0.25">
      <c r="B1" s="126"/>
      <c r="C1" s="126"/>
      <c r="D1" s="126"/>
      <c r="E1" s="126" t="s">
        <v>68</v>
      </c>
    </row>
    <row r="2" spans="1:5" x14ac:dyDescent="0.25">
      <c r="B2" s="126"/>
      <c r="C2" s="126"/>
      <c r="D2" s="126"/>
      <c r="E2" s="127" t="s">
        <v>45</v>
      </c>
    </row>
    <row r="3" spans="1:5" x14ac:dyDescent="0.25">
      <c r="B3" s="126"/>
      <c r="C3" s="126"/>
      <c r="D3" s="126"/>
      <c r="E3" s="127" t="s">
        <v>66</v>
      </c>
    </row>
    <row r="4" spans="1:5" x14ac:dyDescent="0.25">
      <c r="B4" s="126"/>
      <c r="C4" s="126"/>
      <c r="D4" s="126"/>
      <c r="E4" s="128" t="s">
        <v>67</v>
      </c>
    </row>
    <row r="5" spans="1:5" x14ac:dyDescent="0.25">
      <c r="B5" s="126"/>
      <c r="C5" s="126"/>
      <c r="D5" s="126"/>
      <c r="E5" s="128" t="s">
        <v>48</v>
      </c>
    </row>
    <row r="6" spans="1:5" x14ac:dyDescent="0.25">
      <c r="B6" s="126"/>
      <c r="C6" s="126"/>
      <c r="D6" s="126"/>
      <c r="E6" s="128" t="s">
        <v>49</v>
      </c>
    </row>
    <row r="7" spans="1:5" ht="15.75" x14ac:dyDescent="0.25">
      <c r="A7" s="1"/>
      <c r="B7" s="126"/>
      <c r="C7" s="126"/>
      <c r="D7" s="126"/>
      <c r="E7" s="128" t="s">
        <v>50</v>
      </c>
    </row>
    <row r="8" spans="1:5" ht="15.75" x14ac:dyDescent="0.25">
      <c r="A8" s="1"/>
      <c r="B8" s="177"/>
      <c r="C8" s="178"/>
      <c r="D8" s="179"/>
      <c r="E8" s="126" t="s">
        <v>55</v>
      </c>
    </row>
    <row r="9" spans="1:5" ht="15.75" x14ac:dyDescent="0.25">
      <c r="A9" s="1"/>
      <c r="B9" s="180" t="s">
        <v>51</v>
      </c>
      <c r="C9" s="180"/>
      <c r="D9" s="180"/>
      <c r="E9" s="180"/>
    </row>
    <row r="10" spans="1:5" ht="15.75" x14ac:dyDescent="0.25">
      <c r="A10" s="1"/>
      <c r="B10" s="181" t="s">
        <v>52</v>
      </c>
      <c r="C10" s="181"/>
      <c r="D10" s="181"/>
      <c r="E10" s="181"/>
    </row>
    <row r="11" spans="1:5" ht="15.75" x14ac:dyDescent="0.25">
      <c r="A11" s="1"/>
      <c r="B11" s="181" t="s">
        <v>69</v>
      </c>
      <c r="C11" s="181"/>
      <c r="D11" s="181"/>
      <c r="E11" s="181"/>
    </row>
    <row r="12" spans="1:5" ht="15.75" x14ac:dyDescent="0.25">
      <c r="A12" s="1"/>
      <c r="B12" s="126"/>
      <c r="C12" s="126"/>
      <c r="D12" s="126"/>
      <c r="E12" s="126" t="s">
        <v>54</v>
      </c>
    </row>
    <row r="13" spans="1:5" ht="16.5" x14ac:dyDescent="0.25">
      <c r="A13" s="164" t="s">
        <v>0</v>
      </c>
      <c r="B13" s="164"/>
      <c r="C13" s="164"/>
      <c r="D13" s="164"/>
      <c r="E13" s="164"/>
    </row>
    <row r="14" spans="1:5" ht="16.5" x14ac:dyDescent="0.25">
      <c r="A14" s="164" t="s">
        <v>1</v>
      </c>
      <c r="B14" s="164"/>
      <c r="C14" s="164"/>
      <c r="D14" s="164"/>
      <c r="E14" s="164"/>
    </row>
    <row r="15" spans="1:5" ht="16.5" x14ac:dyDescent="0.25">
      <c r="A15" s="164" t="s">
        <v>2</v>
      </c>
      <c r="B15" s="164"/>
      <c r="C15" s="164"/>
      <c r="D15" s="164"/>
      <c r="E15" s="164"/>
    </row>
    <row r="16" spans="1:5" ht="16.5" x14ac:dyDescent="0.25">
      <c r="A16" s="164" t="s">
        <v>44</v>
      </c>
      <c r="B16" s="164"/>
      <c r="C16" s="164"/>
      <c r="D16" s="164"/>
      <c r="E16" s="164"/>
    </row>
    <row r="17" spans="1:12" ht="15.75" x14ac:dyDescent="0.25">
      <c r="A17" s="3"/>
      <c r="B17" s="3"/>
      <c r="C17" s="3"/>
      <c r="D17" s="3"/>
      <c r="E17" s="3"/>
    </row>
    <row r="18" spans="1:12" ht="16.5" thickBot="1" x14ac:dyDescent="0.3">
      <c r="A18" s="1"/>
      <c r="B18" s="1"/>
      <c r="C18" s="1"/>
      <c r="D18" s="13"/>
      <c r="E18" s="2" t="s">
        <v>3</v>
      </c>
    </row>
    <row r="19" spans="1:12" ht="15.75" x14ac:dyDescent="0.25">
      <c r="A19" s="165" t="s">
        <v>4</v>
      </c>
      <c r="B19" s="167" t="s">
        <v>5</v>
      </c>
      <c r="C19" s="165" t="s">
        <v>6</v>
      </c>
      <c r="D19" s="169" t="s">
        <v>7</v>
      </c>
      <c r="E19" s="15"/>
    </row>
    <row r="20" spans="1:12" ht="16.5" thickBot="1" x14ac:dyDescent="0.3">
      <c r="A20" s="166"/>
      <c r="B20" s="168"/>
      <c r="C20" s="166"/>
      <c r="D20" s="170"/>
      <c r="E20" s="16" t="s">
        <v>8</v>
      </c>
    </row>
    <row r="21" spans="1:12" ht="6.75" customHeight="1" thickBot="1" x14ac:dyDescent="0.3">
      <c r="A21" s="5"/>
      <c r="B21" s="6"/>
      <c r="C21" s="7"/>
      <c r="D21" s="17"/>
      <c r="E21" s="4"/>
    </row>
    <row r="22" spans="1:12" s="33" customFormat="1" ht="32.25" thickBot="1" x14ac:dyDescent="0.3">
      <c r="A22" s="41" t="s">
        <v>9</v>
      </c>
      <c r="B22" s="38" t="s">
        <v>27</v>
      </c>
      <c r="C22" s="42">
        <v>130100</v>
      </c>
      <c r="D22" s="18">
        <f>SUM(D24:D25)</f>
        <v>5174557</v>
      </c>
      <c r="E22" s="43"/>
    </row>
    <row r="23" spans="1:12" s="33" customFormat="1" ht="15.75" x14ac:dyDescent="0.25">
      <c r="A23" s="44"/>
      <c r="B23" s="45" t="s">
        <v>10</v>
      </c>
      <c r="C23" s="46"/>
      <c r="D23" s="47"/>
      <c r="E23" s="48"/>
    </row>
    <row r="24" spans="1:12" s="33" customFormat="1" ht="15.75" x14ac:dyDescent="0.25">
      <c r="A24" s="49" t="s">
        <v>18</v>
      </c>
      <c r="B24" s="50" t="s">
        <v>29</v>
      </c>
      <c r="C24" s="51">
        <v>130130</v>
      </c>
      <c r="D24" s="52">
        <v>5174557</v>
      </c>
      <c r="E24" s="53" t="s">
        <v>38</v>
      </c>
      <c r="G24" s="54"/>
    </row>
    <row r="25" spans="1:12" s="33" customFormat="1" ht="16.5" thickBot="1" x14ac:dyDescent="0.3">
      <c r="A25" s="55"/>
      <c r="B25" s="56"/>
      <c r="C25" s="57"/>
      <c r="D25" s="58"/>
      <c r="E25" s="59"/>
    </row>
    <row r="26" spans="1:12" s="33" customFormat="1" ht="16.5" hidden="1" thickBot="1" x14ac:dyDescent="0.3">
      <c r="A26" s="60"/>
      <c r="B26" s="61"/>
      <c r="C26" s="62"/>
      <c r="D26" s="19"/>
      <c r="E26" s="48"/>
    </row>
    <row r="27" spans="1:12" s="33" customFormat="1" ht="48" thickBot="1" x14ac:dyDescent="0.3">
      <c r="A27" s="63" t="s">
        <v>12</v>
      </c>
      <c r="B27" s="64" t="s">
        <v>31</v>
      </c>
      <c r="C27" s="42">
        <v>290000</v>
      </c>
      <c r="D27" s="18">
        <f>SUM(D28:D29)</f>
        <v>800000</v>
      </c>
      <c r="E27" s="65" t="s">
        <v>39</v>
      </c>
    </row>
    <row r="28" spans="1:12" s="33" customFormat="1" ht="19.5" customHeight="1" x14ac:dyDescent="0.25">
      <c r="A28" s="29" t="s">
        <v>19</v>
      </c>
      <c r="B28" s="100" t="s">
        <v>35</v>
      </c>
      <c r="C28" s="30">
        <v>240310</v>
      </c>
      <c r="D28" s="31">
        <v>350000</v>
      </c>
      <c r="E28" s="32" t="s">
        <v>21</v>
      </c>
    </row>
    <row r="29" spans="1:12" s="33" customFormat="1" ht="16.5" thickBot="1" x14ac:dyDescent="0.3">
      <c r="A29" s="66" t="s">
        <v>19</v>
      </c>
      <c r="B29" s="86" t="s">
        <v>35</v>
      </c>
      <c r="C29" s="67">
        <v>290000</v>
      </c>
      <c r="D29" s="68">
        <v>450000</v>
      </c>
      <c r="E29" s="32" t="s">
        <v>21</v>
      </c>
      <c r="F29" s="69"/>
      <c r="G29" s="69"/>
      <c r="L29" s="28"/>
    </row>
    <row r="30" spans="1:12" s="33" customFormat="1" ht="64.5" customHeight="1" thickBot="1" x14ac:dyDescent="0.3">
      <c r="A30" s="41" t="s">
        <v>14</v>
      </c>
      <c r="B30" s="70" t="s">
        <v>32</v>
      </c>
      <c r="C30" s="71" t="s">
        <v>13</v>
      </c>
      <c r="D30" s="18">
        <f>SUM(D32:D33)</f>
        <v>5000200</v>
      </c>
      <c r="E30" s="65" t="s">
        <v>30</v>
      </c>
    </row>
    <row r="31" spans="1:12" s="33" customFormat="1" ht="16.5" thickBot="1" x14ac:dyDescent="0.3">
      <c r="A31" s="53"/>
      <c r="B31" s="72" t="s">
        <v>10</v>
      </c>
      <c r="C31" s="62"/>
      <c r="D31" s="19"/>
      <c r="E31" s="48"/>
    </row>
    <row r="32" spans="1:12" s="33" customFormat="1" ht="16.5" thickBot="1" x14ac:dyDescent="0.3">
      <c r="A32" s="134" t="s">
        <v>23</v>
      </c>
      <c r="B32" s="89" t="s">
        <v>20</v>
      </c>
      <c r="C32" s="90">
        <v>240330</v>
      </c>
      <c r="D32" s="91">
        <v>5000200</v>
      </c>
      <c r="E32" s="87" t="s">
        <v>21</v>
      </c>
      <c r="G32" s="54"/>
    </row>
    <row r="33" spans="1:7" s="33" customFormat="1" ht="16.5" hidden="1" thickBot="1" x14ac:dyDescent="0.3">
      <c r="A33" s="88" t="s">
        <v>36</v>
      </c>
      <c r="B33" s="89" t="s">
        <v>37</v>
      </c>
      <c r="C33" s="90">
        <v>240340</v>
      </c>
      <c r="D33" s="91"/>
      <c r="E33" s="87"/>
      <c r="G33" s="54"/>
    </row>
    <row r="34" spans="1:7" s="73" customFormat="1" ht="34.5" customHeight="1" thickBot="1" x14ac:dyDescent="0.3">
      <c r="A34" s="75" t="s">
        <v>22</v>
      </c>
      <c r="B34" s="76" t="s">
        <v>16</v>
      </c>
      <c r="C34" s="77" t="s">
        <v>13</v>
      </c>
      <c r="D34" s="37">
        <f>SUM(D35:D37)</f>
        <v>200000</v>
      </c>
      <c r="E34" s="78" t="s">
        <v>40</v>
      </c>
    </row>
    <row r="35" spans="1:7" s="33" customFormat="1" ht="15.75" x14ac:dyDescent="0.25">
      <c r="A35" s="49" t="s">
        <v>15</v>
      </c>
      <c r="B35" s="61" t="s">
        <v>59</v>
      </c>
      <c r="C35" s="62">
        <v>240120</v>
      </c>
      <c r="D35" s="20">
        <v>100000</v>
      </c>
      <c r="E35" s="74" t="s">
        <v>21</v>
      </c>
    </row>
    <row r="36" spans="1:7" s="33" customFormat="1" ht="15.75" x14ac:dyDescent="0.25">
      <c r="A36" s="135" t="s">
        <v>57</v>
      </c>
      <c r="B36" s="56" t="s">
        <v>60</v>
      </c>
      <c r="C36" s="57">
        <v>240120</v>
      </c>
      <c r="D36" s="137">
        <v>50000</v>
      </c>
      <c r="E36" s="32" t="s">
        <v>21</v>
      </c>
      <c r="G36" s="54"/>
    </row>
    <row r="37" spans="1:7" s="33" customFormat="1" ht="16.5" thickBot="1" x14ac:dyDescent="0.3">
      <c r="A37" s="136" t="s">
        <v>58</v>
      </c>
      <c r="B37" s="79" t="s">
        <v>17</v>
      </c>
      <c r="C37" s="80">
        <v>110320</v>
      </c>
      <c r="D37" s="21">
        <v>50000</v>
      </c>
      <c r="E37" s="81" t="s">
        <v>21</v>
      </c>
      <c r="G37" s="54"/>
    </row>
    <row r="38" spans="1:7" s="73" customFormat="1" ht="51" customHeight="1" thickBot="1" x14ac:dyDescent="0.3">
      <c r="A38" s="82" t="s">
        <v>25</v>
      </c>
      <c r="B38" s="76" t="s">
        <v>65</v>
      </c>
      <c r="C38" s="83">
        <v>111030</v>
      </c>
      <c r="D38" s="37">
        <v>45000</v>
      </c>
      <c r="E38" s="84"/>
      <c r="G38" s="85"/>
    </row>
    <row r="39" spans="1:7" s="73" customFormat="1" ht="16.5" hidden="1" thickBot="1" x14ac:dyDescent="0.3">
      <c r="A39" s="82" t="s">
        <v>28</v>
      </c>
      <c r="B39" s="76" t="s">
        <v>41</v>
      </c>
      <c r="C39" s="83">
        <v>111070</v>
      </c>
      <c r="D39" s="37"/>
      <c r="E39" s="84"/>
      <c r="G39" s="85"/>
    </row>
    <row r="40" spans="1:7" s="73" customFormat="1" ht="16.5" thickBot="1" x14ac:dyDescent="0.3">
      <c r="A40" s="92" t="s">
        <v>28</v>
      </c>
      <c r="B40" s="76" t="s">
        <v>11</v>
      </c>
      <c r="C40" s="39">
        <v>111070</v>
      </c>
      <c r="D40" s="37">
        <v>50000</v>
      </c>
      <c r="E40" s="84"/>
    </row>
    <row r="41" spans="1:7" s="73" customFormat="1" ht="32.25" hidden="1" thickBot="1" x14ac:dyDescent="0.3">
      <c r="A41" s="93">
        <v>7</v>
      </c>
      <c r="B41" s="94" t="s">
        <v>34</v>
      </c>
      <c r="C41" s="95">
        <v>240120</v>
      </c>
      <c r="D41" s="96"/>
      <c r="E41" s="84"/>
    </row>
    <row r="42" spans="1:7" s="73" customFormat="1" ht="32.25" hidden="1" thickBot="1" x14ac:dyDescent="0.3">
      <c r="A42" s="97" t="s">
        <v>33</v>
      </c>
      <c r="B42" s="94" t="s">
        <v>42</v>
      </c>
      <c r="C42" s="95">
        <v>240230</v>
      </c>
      <c r="D42" s="96"/>
      <c r="E42" s="84"/>
    </row>
    <row r="43" spans="1:7" s="73" customFormat="1" ht="32.25" thickBot="1" x14ac:dyDescent="0.3">
      <c r="A43" s="123" t="s">
        <v>56</v>
      </c>
      <c r="B43" s="106" t="s">
        <v>43</v>
      </c>
      <c r="C43" s="39">
        <v>110710</v>
      </c>
      <c r="D43" s="107">
        <f>25000+75000</f>
        <v>100000</v>
      </c>
      <c r="E43" s="84"/>
    </row>
    <row r="44" spans="1:7" s="28" customFormat="1" ht="16.5" thickBot="1" x14ac:dyDescent="0.3">
      <c r="A44" s="22"/>
      <c r="B44" s="23" t="s">
        <v>24</v>
      </c>
      <c r="C44" s="24" t="s">
        <v>13</v>
      </c>
      <c r="D44" s="25">
        <f>D22+D27+D30+D34+D38+D40+D41+D42+D39+D43</f>
        <v>11369757</v>
      </c>
      <c r="E44" s="26"/>
      <c r="F44" s="27"/>
      <c r="G44" s="27"/>
    </row>
    <row r="45" spans="1:7" ht="15.75" x14ac:dyDescent="0.25">
      <c r="A45" s="9"/>
      <c r="B45" s="108"/>
      <c r="C45" s="109">
        <v>110320</v>
      </c>
      <c r="D45" s="110">
        <f>D37</f>
        <v>50000</v>
      </c>
      <c r="E45" s="9"/>
      <c r="F45" s="34"/>
    </row>
    <row r="46" spans="1:7" ht="15.75" x14ac:dyDescent="0.25">
      <c r="A46" s="98"/>
      <c r="B46" s="111"/>
      <c r="C46" s="112">
        <v>110710</v>
      </c>
      <c r="D46" s="113">
        <f>D43</f>
        <v>100000</v>
      </c>
      <c r="E46" s="98"/>
      <c r="F46" s="34"/>
      <c r="G46" s="124">
        <v>7299513</v>
      </c>
    </row>
    <row r="47" spans="1:7" ht="15.75" x14ac:dyDescent="0.25">
      <c r="A47" s="98"/>
      <c r="B47" s="111"/>
      <c r="C47" s="112">
        <v>111030</v>
      </c>
      <c r="D47" s="113">
        <f>D38</f>
        <v>45000</v>
      </c>
      <c r="E47" s="98"/>
      <c r="F47" s="34"/>
      <c r="G47" s="124"/>
    </row>
    <row r="48" spans="1:7" x14ac:dyDescent="0.25">
      <c r="A48" s="10"/>
      <c r="B48" s="114"/>
      <c r="C48" s="112">
        <v>111070</v>
      </c>
      <c r="D48" s="115">
        <f>D40+D39</f>
        <v>50000</v>
      </c>
      <c r="E48" s="10"/>
      <c r="G48" s="124">
        <f>G46-D44</f>
        <v>-4070244</v>
      </c>
    </row>
    <row r="49" spans="1:7" x14ac:dyDescent="0.25">
      <c r="A49" s="10"/>
      <c r="B49" s="116"/>
      <c r="C49" s="117">
        <v>130130</v>
      </c>
      <c r="D49" s="118">
        <f>D24</f>
        <v>5174557</v>
      </c>
      <c r="E49" s="10"/>
      <c r="F49" s="34"/>
    </row>
    <row r="50" spans="1:7" x14ac:dyDescent="0.25">
      <c r="A50" s="10"/>
      <c r="B50" s="116"/>
      <c r="C50" s="117">
        <v>240120</v>
      </c>
      <c r="D50" s="118">
        <f>D36+D35</f>
        <v>150000</v>
      </c>
      <c r="E50" s="10"/>
      <c r="F50" s="34"/>
    </row>
    <row r="51" spans="1:7" x14ac:dyDescent="0.25">
      <c r="A51" s="10"/>
      <c r="B51" s="114"/>
      <c r="C51" s="117">
        <v>240310</v>
      </c>
      <c r="D51" s="119">
        <f>D28</f>
        <v>350000</v>
      </c>
      <c r="E51" s="10"/>
      <c r="F51" s="34"/>
    </row>
    <row r="52" spans="1:7" x14ac:dyDescent="0.25">
      <c r="A52" s="10"/>
      <c r="B52" s="116"/>
      <c r="C52" s="117">
        <v>240330</v>
      </c>
      <c r="D52" s="119">
        <f>D32</f>
        <v>5000200</v>
      </c>
      <c r="E52" s="10"/>
      <c r="F52" s="34"/>
    </row>
    <row r="53" spans="1:7" ht="15.75" thickBot="1" x14ac:dyDescent="0.3">
      <c r="A53" s="11"/>
      <c r="B53" s="120"/>
      <c r="C53" s="121">
        <v>290000</v>
      </c>
      <c r="D53" s="122">
        <f>D29</f>
        <v>450000</v>
      </c>
      <c r="E53" s="11"/>
      <c r="F53" s="34"/>
    </row>
    <row r="54" spans="1:7" hidden="1" x14ac:dyDescent="0.25">
      <c r="A54" s="101"/>
      <c r="B54" s="102"/>
      <c r="C54" s="103"/>
      <c r="D54" s="104"/>
      <c r="E54" s="105"/>
      <c r="F54" s="34"/>
    </row>
    <row r="55" spans="1:7" ht="15.75" hidden="1" thickBot="1" x14ac:dyDescent="0.3">
      <c r="A55" s="11"/>
      <c r="B55" s="40"/>
      <c r="C55" s="12">
        <v>240340</v>
      </c>
      <c r="D55" s="35">
        <f>D33</f>
        <v>0</v>
      </c>
      <c r="E55" s="36"/>
      <c r="F55" s="34"/>
    </row>
    <row r="56" spans="1:7" x14ac:dyDescent="0.25">
      <c r="D56" s="99" t="e">
        <f>D45:D53</f>
        <v>#VALUE!</v>
      </c>
      <c r="F56" s="34"/>
      <c r="G56" s="34"/>
    </row>
    <row r="57" spans="1:7" x14ac:dyDescent="0.25">
      <c r="D57" s="99">
        <f>D44</f>
        <v>11369757</v>
      </c>
      <c r="G57" s="34"/>
    </row>
    <row r="58" spans="1:7" x14ac:dyDescent="0.25">
      <c r="D58" s="133" t="e">
        <f>D56-D57</f>
        <v>#VALUE!</v>
      </c>
    </row>
  </sheetData>
  <mergeCells count="11">
    <mergeCell ref="B9:E9"/>
    <mergeCell ref="B10:E10"/>
    <mergeCell ref="B11:E11"/>
    <mergeCell ref="A13:E13"/>
    <mergeCell ref="A14:E14"/>
    <mergeCell ref="A15:E15"/>
    <mergeCell ref="A16:E16"/>
    <mergeCell ref="A19:A20"/>
    <mergeCell ref="B19:B20"/>
    <mergeCell ref="C19:C20"/>
    <mergeCell ref="D19:D20"/>
  </mergeCells>
  <pageMargins left="0.70866141732283472" right="0.55118110236220474" top="0.74803149606299213" bottom="0.74803149606299213" header="0.31496062992125984" footer="0.31496062992125984"/>
  <pageSetup paperSize="9" scale="80" orientation="portrait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57"/>
  <sheetViews>
    <sheetView topLeftCell="A13" workbookViewId="0">
      <selection activeCell="G66" sqref="G66"/>
    </sheetView>
  </sheetViews>
  <sheetFormatPr defaultRowHeight="15" x14ac:dyDescent="0.25"/>
  <cols>
    <col min="1" max="1" width="9" style="8" customWidth="1"/>
    <col min="2" max="2" width="54.28515625" style="8" customWidth="1"/>
    <col min="3" max="3" width="12.140625" style="8" customWidth="1"/>
    <col min="4" max="6" width="15.85546875" style="14" customWidth="1"/>
    <col min="7" max="7" width="19.85546875" style="8" customWidth="1"/>
    <col min="8" max="8" width="13.5703125" style="8" customWidth="1"/>
    <col min="9" max="9" width="13.85546875" style="8" bestFit="1" customWidth="1"/>
    <col min="10" max="16384" width="9.140625" style="8"/>
  </cols>
  <sheetData>
    <row r="1" spans="1:7" hidden="1" x14ac:dyDescent="0.25">
      <c r="B1" s="126"/>
      <c r="C1" s="126"/>
      <c r="D1" s="126"/>
      <c r="E1" s="126"/>
      <c r="F1" s="126"/>
      <c r="G1" s="126" t="s">
        <v>61</v>
      </c>
    </row>
    <row r="2" spans="1:7" hidden="1" x14ac:dyDescent="0.25">
      <c r="B2" s="126"/>
      <c r="C2" s="126"/>
      <c r="D2" s="126"/>
      <c r="E2" s="126"/>
      <c r="F2" s="126"/>
      <c r="G2" s="127" t="s">
        <v>45</v>
      </c>
    </row>
    <row r="3" spans="1:7" hidden="1" x14ac:dyDescent="0.25">
      <c r="B3" s="126"/>
      <c r="C3" s="126"/>
      <c r="D3" s="126"/>
      <c r="E3" s="126"/>
      <c r="F3" s="126"/>
      <c r="G3" s="127" t="s">
        <v>46</v>
      </c>
    </row>
    <row r="4" spans="1:7" hidden="1" x14ac:dyDescent="0.25">
      <c r="B4" s="126"/>
      <c r="C4" s="126"/>
      <c r="D4" s="126"/>
      <c r="E4" s="126"/>
      <c r="F4" s="126"/>
      <c r="G4" s="128" t="s">
        <v>47</v>
      </c>
    </row>
    <row r="5" spans="1:7" hidden="1" x14ac:dyDescent="0.25">
      <c r="B5" s="126"/>
      <c r="C5" s="126"/>
      <c r="D5" s="126"/>
      <c r="E5" s="126"/>
      <c r="F5" s="126"/>
      <c r="G5" s="128" t="s">
        <v>48</v>
      </c>
    </row>
    <row r="6" spans="1:7" hidden="1" x14ac:dyDescent="0.25">
      <c r="B6" s="126"/>
      <c r="C6" s="126"/>
      <c r="D6" s="126"/>
      <c r="E6" s="126"/>
      <c r="F6" s="126"/>
      <c r="G6" s="128" t="s">
        <v>49</v>
      </c>
    </row>
    <row r="7" spans="1:7" ht="15.75" hidden="1" x14ac:dyDescent="0.25">
      <c r="A7" s="1"/>
      <c r="B7" s="126"/>
      <c r="C7" s="126"/>
      <c r="D7" s="126"/>
      <c r="E7" s="126"/>
      <c r="F7" s="126"/>
      <c r="G7" s="128" t="s">
        <v>50</v>
      </c>
    </row>
    <row r="8" spans="1:7" ht="15.75" hidden="1" x14ac:dyDescent="0.25">
      <c r="A8" s="1"/>
      <c r="B8" s="129"/>
      <c r="C8" s="130"/>
      <c r="D8" s="131"/>
      <c r="E8" s="131"/>
      <c r="F8" s="131"/>
      <c r="G8" s="132" t="s">
        <v>55</v>
      </c>
    </row>
    <row r="9" spans="1:7" ht="15.75" hidden="1" x14ac:dyDescent="0.25">
      <c r="A9" s="1"/>
      <c r="B9" s="171" t="s">
        <v>51</v>
      </c>
      <c r="C9" s="171"/>
      <c r="D9" s="171"/>
      <c r="E9" s="171"/>
      <c r="F9" s="171"/>
      <c r="G9" s="171"/>
    </row>
    <row r="10" spans="1:7" ht="15.75" hidden="1" x14ac:dyDescent="0.25">
      <c r="A10" s="1"/>
      <c r="B10" s="172" t="s">
        <v>52</v>
      </c>
      <c r="C10" s="172"/>
      <c r="D10" s="172"/>
      <c r="E10" s="172"/>
      <c r="F10" s="172"/>
      <c r="G10" s="172"/>
    </row>
    <row r="11" spans="1:7" ht="15.75" hidden="1" x14ac:dyDescent="0.25">
      <c r="A11" s="1"/>
      <c r="B11" s="172" t="s">
        <v>53</v>
      </c>
      <c r="C11" s="172"/>
      <c r="D11" s="172"/>
      <c r="E11" s="172"/>
      <c r="F11" s="172"/>
      <c r="G11" s="172"/>
    </row>
    <row r="12" spans="1:7" ht="15.75" hidden="1" x14ac:dyDescent="0.25">
      <c r="A12" s="1"/>
      <c r="B12" s="132"/>
      <c r="C12" s="132"/>
      <c r="D12" s="132"/>
      <c r="E12" s="132"/>
      <c r="F12" s="132"/>
      <c r="G12" s="132" t="s">
        <v>54</v>
      </c>
    </row>
    <row r="13" spans="1:7" ht="16.5" x14ac:dyDescent="0.25">
      <c r="A13" s="164" t="s">
        <v>0</v>
      </c>
      <c r="B13" s="164"/>
      <c r="C13" s="164"/>
      <c r="D13" s="164"/>
      <c r="E13" s="164"/>
      <c r="F13" s="164"/>
      <c r="G13" s="164"/>
    </row>
    <row r="14" spans="1:7" ht="16.5" x14ac:dyDescent="0.25">
      <c r="A14" s="164" t="s">
        <v>1</v>
      </c>
      <c r="B14" s="164"/>
      <c r="C14" s="164"/>
      <c r="D14" s="164"/>
      <c r="E14" s="164"/>
      <c r="F14" s="164"/>
      <c r="G14" s="164"/>
    </row>
    <row r="15" spans="1:7" ht="16.5" x14ac:dyDescent="0.25">
      <c r="A15" s="164" t="s">
        <v>2</v>
      </c>
      <c r="B15" s="164"/>
      <c r="C15" s="164"/>
      <c r="D15" s="164"/>
      <c r="E15" s="164"/>
      <c r="F15" s="164"/>
      <c r="G15" s="164"/>
    </row>
    <row r="16" spans="1:7" ht="16.5" x14ac:dyDescent="0.25">
      <c r="A16" s="164" t="s">
        <v>44</v>
      </c>
      <c r="B16" s="164"/>
      <c r="C16" s="164"/>
      <c r="D16" s="164"/>
      <c r="E16" s="164"/>
      <c r="F16" s="164"/>
      <c r="G16" s="164"/>
    </row>
    <row r="17" spans="1:14" ht="15.75" x14ac:dyDescent="0.25">
      <c r="A17" s="3"/>
      <c r="B17" s="3"/>
      <c r="C17" s="3"/>
      <c r="D17" s="3"/>
      <c r="E17" s="3"/>
      <c r="F17" s="3"/>
      <c r="G17" s="3"/>
    </row>
    <row r="18" spans="1:14" ht="16.5" thickBot="1" x14ac:dyDescent="0.3">
      <c r="A18" s="1"/>
      <c r="B18" s="1"/>
      <c r="C18" s="1"/>
      <c r="D18" s="13"/>
      <c r="E18" s="13"/>
      <c r="F18" s="13"/>
      <c r="G18" s="2" t="s">
        <v>3</v>
      </c>
    </row>
    <row r="19" spans="1:14" ht="15.75" x14ac:dyDescent="0.25">
      <c r="A19" s="165" t="s">
        <v>4</v>
      </c>
      <c r="B19" s="167" t="s">
        <v>5</v>
      </c>
      <c r="C19" s="165" t="s">
        <v>6</v>
      </c>
      <c r="D19" s="173" t="s">
        <v>62</v>
      </c>
      <c r="E19" s="175" t="s">
        <v>63</v>
      </c>
      <c r="F19" s="175" t="s">
        <v>64</v>
      </c>
      <c r="G19" s="15"/>
    </row>
    <row r="20" spans="1:14" ht="16.5" thickBot="1" x14ac:dyDescent="0.3">
      <c r="A20" s="166"/>
      <c r="B20" s="168"/>
      <c r="C20" s="166"/>
      <c r="D20" s="174"/>
      <c r="E20" s="176"/>
      <c r="F20" s="176"/>
      <c r="G20" s="125" t="s">
        <v>8</v>
      </c>
    </row>
    <row r="21" spans="1:14" ht="6.75" customHeight="1" thickBot="1" x14ac:dyDescent="0.3">
      <c r="A21" s="5"/>
      <c r="B21" s="6"/>
      <c r="C21" s="7"/>
      <c r="D21" s="17"/>
      <c r="E21" s="138"/>
      <c r="F21" s="17"/>
      <c r="G21" s="4"/>
    </row>
    <row r="22" spans="1:14" s="33" customFormat="1" ht="32.25" thickBot="1" x14ac:dyDescent="0.3">
      <c r="A22" s="41" t="s">
        <v>9</v>
      </c>
      <c r="B22" s="38" t="s">
        <v>27</v>
      </c>
      <c r="C22" s="42">
        <v>130100</v>
      </c>
      <c r="D22" s="18">
        <v>5174557</v>
      </c>
      <c r="E22" s="139"/>
      <c r="F22" s="18">
        <f t="shared" ref="F22" si="0">SUM(F24:F25)</f>
        <v>5174557</v>
      </c>
      <c r="G22" s="43"/>
    </row>
    <row r="23" spans="1:14" s="33" customFormat="1" ht="16.5" thickBot="1" x14ac:dyDescent="0.3">
      <c r="A23" s="44"/>
      <c r="B23" s="45" t="s">
        <v>10</v>
      </c>
      <c r="C23" s="46"/>
      <c r="D23" s="47"/>
      <c r="E23" s="140"/>
      <c r="F23" s="19"/>
      <c r="G23" s="48"/>
    </row>
    <row r="24" spans="1:14" s="33" customFormat="1" ht="16.5" thickBot="1" x14ac:dyDescent="0.3">
      <c r="A24" s="49" t="s">
        <v>18</v>
      </c>
      <c r="B24" s="50" t="s">
        <v>29</v>
      </c>
      <c r="C24" s="51">
        <v>130130</v>
      </c>
      <c r="D24" s="157">
        <v>5174557</v>
      </c>
      <c r="E24" s="157"/>
      <c r="F24" s="157">
        <v>5174557</v>
      </c>
      <c r="G24" s="65" t="s">
        <v>38</v>
      </c>
      <c r="I24" s="54"/>
    </row>
    <row r="25" spans="1:14" s="33" customFormat="1" ht="16.5" thickBot="1" x14ac:dyDescent="0.3">
      <c r="A25" s="55"/>
      <c r="B25" s="56"/>
      <c r="C25" s="57"/>
      <c r="D25" s="58"/>
      <c r="E25" s="141"/>
      <c r="F25" s="58"/>
      <c r="G25" s="44"/>
    </row>
    <row r="26" spans="1:14" s="33" customFormat="1" ht="16.5" hidden="1" thickBot="1" x14ac:dyDescent="0.3">
      <c r="A26" s="60"/>
      <c r="B26" s="61"/>
      <c r="C26" s="62"/>
      <c r="D26" s="19"/>
      <c r="E26" s="140"/>
      <c r="F26" s="19"/>
      <c r="G26" s="48"/>
    </row>
    <row r="27" spans="1:14" s="33" customFormat="1" ht="48" thickBot="1" x14ac:dyDescent="0.3">
      <c r="A27" s="63" t="s">
        <v>12</v>
      </c>
      <c r="B27" s="64" t="s">
        <v>31</v>
      </c>
      <c r="C27" s="42">
        <v>290000</v>
      </c>
      <c r="D27" s="18">
        <v>800000</v>
      </c>
      <c r="E27" s="139"/>
      <c r="F27" s="18">
        <f t="shared" ref="F27" si="1">SUM(F28:F29)</f>
        <v>800000</v>
      </c>
      <c r="G27" s="65" t="s">
        <v>39</v>
      </c>
    </row>
    <row r="28" spans="1:14" s="33" customFormat="1" ht="19.5" customHeight="1" x14ac:dyDescent="0.25">
      <c r="A28" s="29" t="s">
        <v>19</v>
      </c>
      <c r="B28" s="100" t="s">
        <v>35</v>
      </c>
      <c r="C28" s="30">
        <v>240310</v>
      </c>
      <c r="D28" s="31">
        <v>350000</v>
      </c>
      <c r="E28" s="142"/>
      <c r="F28" s="47">
        <v>350000</v>
      </c>
      <c r="G28" s="32" t="s">
        <v>21</v>
      </c>
    </row>
    <row r="29" spans="1:14" s="33" customFormat="1" ht="16.5" thickBot="1" x14ac:dyDescent="0.3">
      <c r="A29" s="66" t="s">
        <v>19</v>
      </c>
      <c r="B29" s="86" t="s">
        <v>35</v>
      </c>
      <c r="C29" s="67">
        <v>290000</v>
      </c>
      <c r="D29" s="68">
        <v>450000</v>
      </c>
      <c r="E29" s="140"/>
      <c r="F29" s="19">
        <v>450000</v>
      </c>
      <c r="G29" s="32" t="s">
        <v>21</v>
      </c>
      <c r="H29" s="69"/>
      <c r="I29" s="69"/>
      <c r="N29" s="28"/>
    </row>
    <row r="30" spans="1:14" s="33" customFormat="1" ht="49.5" customHeight="1" thickBot="1" x14ac:dyDescent="0.3">
      <c r="A30" s="41" t="s">
        <v>14</v>
      </c>
      <c r="B30" s="70" t="s">
        <v>32</v>
      </c>
      <c r="C30" s="71" t="s">
        <v>13</v>
      </c>
      <c r="D30" s="18">
        <v>5000200</v>
      </c>
      <c r="E30" s="139"/>
      <c r="F30" s="18">
        <f t="shared" ref="F30" si="2">SUM(F32:F33)</f>
        <v>5000200</v>
      </c>
      <c r="G30" s="65" t="s">
        <v>30</v>
      </c>
    </row>
    <row r="31" spans="1:14" s="33" customFormat="1" ht="16.5" thickBot="1" x14ac:dyDescent="0.3">
      <c r="A31" s="53"/>
      <c r="B31" s="72" t="s">
        <v>10</v>
      </c>
      <c r="C31" s="62"/>
      <c r="D31" s="19"/>
      <c r="E31" s="140"/>
      <c r="F31" s="19"/>
      <c r="G31" s="48"/>
    </row>
    <row r="32" spans="1:14" s="33" customFormat="1" ht="16.5" thickBot="1" x14ac:dyDescent="0.3">
      <c r="A32" s="134" t="s">
        <v>23</v>
      </c>
      <c r="B32" s="89" t="s">
        <v>20</v>
      </c>
      <c r="C32" s="90">
        <v>240330</v>
      </c>
      <c r="D32" s="91">
        <v>5000200</v>
      </c>
      <c r="E32" s="143"/>
      <c r="F32" s="91">
        <v>5000200</v>
      </c>
      <c r="G32" s="87" t="s">
        <v>21</v>
      </c>
      <c r="I32" s="54"/>
    </row>
    <row r="33" spans="1:9" s="33" customFormat="1" ht="16.5" hidden="1" thickBot="1" x14ac:dyDescent="0.3">
      <c r="A33" s="88" t="s">
        <v>36</v>
      </c>
      <c r="B33" s="89" t="s">
        <v>37</v>
      </c>
      <c r="C33" s="90">
        <v>240340</v>
      </c>
      <c r="D33" s="91"/>
      <c r="E33" s="143"/>
      <c r="F33" s="91"/>
      <c r="G33" s="87"/>
      <c r="I33" s="54"/>
    </row>
    <row r="34" spans="1:9" s="73" customFormat="1" ht="34.5" customHeight="1" thickBot="1" x14ac:dyDescent="0.3">
      <c r="A34" s="75" t="s">
        <v>22</v>
      </c>
      <c r="B34" s="76" t="s">
        <v>16</v>
      </c>
      <c r="C34" s="77" t="s">
        <v>13</v>
      </c>
      <c r="D34" s="37">
        <v>200000</v>
      </c>
      <c r="E34" s="144"/>
      <c r="F34" s="37">
        <f>SUM(F35:F37)</f>
        <v>200000</v>
      </c>
      <c r="G34" s="78" t="s">
        <v>40</v>
      </c>
    </row>
    <row r="35" spans="1:9" s="33" customFormat="1" ht="15.75" x14ac:dyDescent="0.25">
      <c r="A35" s="49" t="s">
        <v>15</v>
      </c>
      <c r="B35" s="61" t="s">
        <v>59</v>
      </c>
      <c r="C35" s="62">
        <v>240120</v>
      </c>
      <c r="D35" s="20">
        <v>100000</v>
      </c>
      <c r="E35" s="145"/>
      <c r="F35" s="20">
        <v>100000</v>
      </c>
      <c r="G35" s="74" t="s">
        <v>21</v>
      </c>
    </row>
    <row r="36" spans="1:9" s="33" customFormat="1" ht="15.75" x14ac:dyDescent="0.25">
      <c r="A36" s="135" t="s">
        <v>57</v>
      </c>
      <c r="B36" s="56" t="s">
        <v>60</v>
      </c>
      <c r="C36" s="57">
        <v>240120</v>
      </c>
      <c r="D36" s="137">
        <v>50000</v>
      </c>
      <c r="E36" s="146"/>
      <c r="F36" s="137">
        <v>50000</v>
      </c>
      <c r="G36" s="32" t="s">
        <v>21</v>
      </c>
      <c r="I36" s="54"/>
    </row>
    <row r="37" spans="1:9" s="33" customFormat="1" ht="16.5" thickBot="1" x14ac:dyDescent="0.3">
      <c r="A37" s="136" t="s">
        <v>58</v>
      </c>
      <c r="B37" s="79" t="s">
        <v>17</v>
      </c>
      <c r="C37" s="80">
        <v>110320</v>
      </c>
      <c r="D37" s="21">
        <v>50000</v>
      </c>
      <c r="E37" s="147"/>
      <c r="F37" s="21">
        <v>50000</v>
      </c>
      <c r="G37" s="81" t="s">
        <v>21</v>
      </c>
      <c r="I37" s="54"/>
    </row>
    <row r="38" spans="1:9" s="73" customFormat="1" ht="51" customHeight="1" thickBot="1" x14ac:dyDescent="0.3">
      <c r="A38" s="158" t="s">
        <v>25</v>
      </c>
      <c r="B38" s="159" t="s">
        <v>26</v>
      </c>
      <c r="C38" s="160">
        <v>111070</v>
      </c>
      <c r="D38" s="161">
        <v>45000</v>
      </c>
      <c r="E38" s="162"/>
      <c r="F38" s="161"/>
      <c r="G38" s="163"/>
      <c r="I38" s="85"/>
    </row>
    <row r="39" spans="1:9" s="73" customFormat="1" ht="43.5" customHeight="1" thickBot="1" x14ac:dyDescent="0.3">
      <c r="A39" s="158" t="s">
        <v>25</v>
      </c>
      <c r="B39" s="159" t="s">
        <v>65</v>
      </c>
      <c r="C39" s="160">
        <v>111030</v>
      </c>
      <c r="D39" s="161"/>
      <c r="E39" s="162"/>
      <c r="F39" s="161">
        <v>45000</v>
      </c>
      <c r="G39" s="163"/>
      <c r="I39" s="85"/>
    </row>
    <row r="40" spans="1:9" s="73" customFormat="1" ht="16.5" thickBot="1" x14ac:dyDescent="0.3">
      <c r="A40" s="92" t="s">
        <v>28</v>
      </c>
      <c r="B40" s="76" t="s">
        <v>11</v>
      </c>
      <c r="C40" s="39">
        <v>111070</v>
      </c>
      <c r="D40" s="37">
        <v>50000</v>
      </c>
      <c r="E40" s="144"/>
      <c r="F40" s="37">
        <v>50000</v>
      </c>
      <c r="G40" s="84"/>
    </row>
    <row r="41" spans="1:9" s="73" customFormat="1" ht="32.25" hidden="1" thickBot="1" x14ac:dyDescent="0.3">
      <c r="A41" s="93">
        <v>7</v>
      </c>
      <c r="B41" s="94" t="s">
        <v>34</v>
      </c>
      <c r="C41" s="95">
        <v>240120</v>
      </c>
      <c r="D41" s="96"/>
      <c r="E41" s="148"/>
      <c r="F41" s="96"/>
      <c r="G41" s="84"/>
    </row>
    <row r="42" spans="1:9" s="73" customFormat="1" ht="32.25" hidden="1" thickBot="1" x14ac:dyDescent="0.3">
      <c r="A42" s="97" t="s">
        <v>33</v>
      </c>
      <c r="B42" s="94" t="s">
        <v>42</v>
      </c>
      <c r="C42" s="95">
        <v>240230</v>
      </c>
      <c r="D42" s="96"/>
      <c r="E42" s="148"/>
      <c r="F42" s="96"/>
      <c r="G42" s="84"/>
    </row>
    <row r="43" spans="1:9" s="73" customFormat="1" ht="32.25" thickBot="1" x14ac:dyDescent="0.3">
      <c r="A43" s="123" t="s">
        <v>56</v>
      </c>
      <c r="B43" s="106" t="s">
        <v>43</v>
      </c>
      <c r="C43" s="39">
        <v>110710</v>
      </c>
      <c r="D43" s="107">
        <v>100000</v>
      </c>
      <c r="E43" s="149"/>
      <c r="F43" s="107">
        <v>100000</v>
      </c>
      <c r="G43" s="84"/>
    </row>
    <row r="44" spans="1:9" s="28" customFormat="1" ht="16.5" thickBot="1" x14ac:dyDescent="0.3">
      <c r="A44" s="22"/>
      <c r="B44" s="23" t="s">
        <v>24</v>
      </c>
      <c r="C44" s="24" t="s">
        <v>13</v>
      </c>
      <c r="D44" s="25">
        <f>D22+D27+D30+D34+D38+D40+D43</f>
        <v>11369757</v>
      </c>
      <c r="E44" s="150"/>
      <c r="F44" s="25">
        <f t="shared" ref="F44" si="3">F22+F27+F30+F34+F38+F40+F41+F42+F39+F43</f>
        <v>11369757</v>
      </c>
      <c r="G44" s="26"/>
      <c r="H44" s="27"/>
      <c r="I44" s="27"/>
    </row>
    <row r="45" spans="1:9" ht="15.75" x14ac:dyDescent="0.25">
      <c r="A45" s="9"/>
      <c r="B45" s="108"/>
      <c r="C45" s="109">
        <v>110320</v>
      </c>
      <c r="D45" s="110">
        <v>50000</v>
      </c>
      <c r="E45" s="151"/>
      <c r="F45" s="110">
        <f>F37</f>
        <v>50000</v>
      </c>
      <c r="G45" s="9"/>
      <c r="H45" s="34"/>
    </row>
    <row r="46" spans="1:9" ht="15.75" x14ac:dyDescent="0.25">
      <c r="A46" s="98"/>
      <c r="B46" s="111"/>
      <c r="C46" s="112">
        <v>110710</v>
      </c>
      <c r="D46" s="113">
        <v>100000</v>
      </c>
      <c r="E46" s="152"/>
      <c r="F46" s="113">
        <f>F43</f>
        <v>100000</v>
      </c>
      <c r="G46" s="98"/>
      <c r="H46" s="34"/>
      <c r="I46" s="124">
        <v>7299513</v>
      </c>
    </row>
    <row r="47" spans="1:9" x14ac:dyDescent="0.25">
      <c r="A47" s="10"/>
      <c r="B47" s="114"/>
      <c r="C47" s="112">
        <v>111070</v>
      </c>
      <c r="D47" s="115">
        <v>95000</v>
      </c>
      <c r="E47" s="153"/>
      <c r="F47" s="115">
        <f>F38+F40+F39</f>
        <v>95000</v>
      </c>
      <c r="G47" s="10"/>
      <c r="I47" s="124">
        <f>I46-D44</f>
        <v>-4070244</v>
      </c>
    </row>
    <row r="48" spans="1:9" x14ac:dyDescent="0.25">
      <c r="A48" s="10"/>
      <c r="B48" s="116"/>
      <c r="C48" s="117">
        <v>130130</v>
      </c>
      <c r="D48" s="118">
        <v>5174557</v>
      </c>
      <c r="E48" s="154"/>
      <c r="F48" s="118">
        <f>F24</f>
        <v>5174557</v>
      </c>
      <c r="G48" s="10"/>
      <c r="H48" s="34"/>
    </row>
    <row r="49" spans="1:9" x14ac:dyDescent="0.25">
      <c r="A49" s="10"/>
      <c r="B49" s="116"/>
      <c r="C49" s="117">
        <v>240120</v>
      </c>
      <c r="D49" s="118">
        <v>150000</v>
      </c>
      <c r="E49" s="154"/>
      <c r="F49" s="118">
        <f>F36+F35</f>
        <v>150000</v>
      </c>
      <c r="G49" s="10"/>
      <c r="H49" s="34"/>
    </row>
    <row r="50" spans="1:9" x14ac:dyDescent="0.25">
      <c r="A50" s="10"/>
      <c r="B50" s="114"/>
      <c r="C50" s="117">
        <v>240310</v>
      </c>
      <c r="D50" s="119">
        <v>350000</v>
      </c>
      <c r="E50" s="155"/>
      <c r="F50" s="119">
        <f>F28</f>
        <v>350000</v>
      </c>
      <c r="G50" s="10"/>
      <c r="H50" s="34"/>
    </row>
    <row r="51" spans="1:9" x14ac:dyDescent="0.25">
      <c r="A51" s="10"/>
      <c r="B51" s="116"/>
      <c r="C51" s="117">
        <v>240330</v>
      </c>
      <c r="D51" s="119">
        <v>5000200</v>
      </c>
      <c r="E51" s="155"/>
      <c r="F51" s="119">
        <f>F32</f>
        <v>5000200</v>
      </c>
      <c r="G51" s="10"/>
      <c r="H51" s="34"/>
    </row>
    <row r="52" spans="1:9" ht="15.75" thickBot="1" x14ac:dyDescent="0.3">
      <c r="A52" s="11"/>
      <c r="B52" s="120"/>
      <c r="C52" s="121">
        <v>290000</v>
      </c>
      <c r="D52" s="122">
        <v>450000</v>
      </c>
      <c r="E52" s="156"/>
      <c r="F52" s="122">
        <f>F29</f>
        <v>450000</v>
      </c>
      <c r="G52" s="11"/>
      <c r="H52" s="34"/>
    </row>
    <row r="53" spans="1:9" hidden="1" x14ac:dyDescent="0.25">
      <c r="A53" s="101"/>
      <c r="B53" s="102"/>
      <c r="C53" s="103"/>
      <c r="D53" s="104"/>
      <c r="E53" s="104"/>
      <c r="F53" s="104"/>
      <c r="G53" s="105"/>
      <c r="H53" s="34"/>
    </row>
    <row r="54" spans="1:9" ht="15.75" hidden="1" thickBot="1" x14ac:dyDescent="0.3">
      <c r="A54" s="11"/>
      <c r="B54" s="40"/>
      <c r="C54" s="12">
        <v>240340</v>
      </c>
      <c r="D54" s="35">
        <f>D33</f>
        <v>0</v>
      </c>
      <c r="E54" s="35"/>
      <c r="F54" s="35"/>
      <c r="G54" s="36"/>
      <c r="H54" s="34"/>
    </row>
    <row r="55" spans="1:9" x14ac:dyDescent="0.25">
      <c r="D55" s="99">
        <v>11369757</v>
      </c>
      <c r="E55" s="99"/>
      <c r="F55" s="99"/>
      <c r="H55" s="34"/>
      <c r="I55" s="34"/>
    </row>
    <row r="56" spans="1:9" x14ac:dyDescent="0.25">
      <c r="D56" s="99">
        <f>D44</f>
        <v>11369757</v>
      </c>
      <c r="E56" s="99"/>
      <c r="F56" s="99"/>
      <c r="I56" s="34"/>
    </row>
    <row r="57" spans="1:9" x14ac:dyDescent="0.25">
      <c r="D57" s="133">
        <f>D55-D56</f>
        <v>0</v>
      </c>
      <c r="E57" s="133"/>
      <c r="F57" s="133"/>
    </row>
  </sheetData>
  <mergeCells count="13">
    <mergeCell ref="A15:G15"/>
    <mergeCell ref="B9:G9"/>
    <mergeCell ref="B10:G10"/>
    <mergeCell ref="B11:G11"/>
    <mergeCell ref="A13:G13"/>
    <mergeCell ref="A14:G14"/>
    <mergeCell ref="A16:G16"/>
    <mergeCell ref="A19:A20"/>
    <mergeCell ref="B19:B20"/>
    <mergeCell ref="C19:C20"/>
    <mergeCell ref="D19:D20"/>
    <mergeCell ref="E19:E20"/>
    <mergeCell ref="F19:F20"/>
  </mergeCells>
  <pageMargins left="0.70866141732283472" right="0.55118110236220474" top="0.74803149606299213" bottom="0.74803149606299213" header="0.31496062992125984" footer="0.31496062992125984"/>
  <pageSetup paperSize="9" scale="80" orientation="portrait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2024</vt:lpstr>
      <vt:lpstr>сравнительная таблица</vt:lpstr>
      <vt:lpstr>Лист2</vt:lpstr>
      <vt:lpstr>Лист3</vt:lpstr>
      <vt:lpstr>'2024'!Область_печати</vt:lpstr>
      <vt:lpstr>'сравнительная таблица'!Область_печати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2019-07-02T05:20:23Z</cp:lastPrinted>
  <dcterms:created xsi:type="dcterms:W3CDTF">2006-09-28T05:33:49Z</dcterms:created>
  <dcterms:modified xsi:type="dcterms:W3CDTF">2024-09-19T10:43:04Z</dcterms:modified>
</cp:coreProperties>
</file>