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'2024'!$A$5:$C$48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5" l="1"/>
  <c r="C32" i="5" l="1"/>
  <c r="C28" i="5" l="1"/>
  <c r="C26" i="5" l="1"/>
  <c r="C44" i="5" l="1"/>
  <c r="C38" i="5"/>
  <c r="C47" i="5"/>
  <c r="C34" i="5"/>
  <c r="C43" i="5" l="1"/>
  <c r="C21" i="5" l="1"/>
  <c r="C19" i="5"/>
  <c r="C24" i="5" l="1"/>
  <c r="C18" i="5" l="1"/>
  <c r="C35" i="5" l="1"/>
  <c r="C48" i="5" s="1"/>
  <c r="C50" i="5" l="1"/>
  <c r="D49" i="5"/>
</calcChain>
</file>

<file path=xl/sharedStrings.xml><?xml version="1.0" encoding="utf-8"?>
<sst xmlns="http://schemas.openxmlformats.org/spreadsheetml/2006/main" count="69" uniqueCount="65">
  <si>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</si>
  <si>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</si>
  <si>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</si>
  <si>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</si>
  <si>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</si>
  <si>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</si>
  <si>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</si>
  <si>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</si>
  <si>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</si>
  <si>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</si>
  <si>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</si>
  <si>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</si>
  <si>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</si>
  <si>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</si>
  <si>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</si>
  <si>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</si>
  <si>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</si>
  <si>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</si>
  <si>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</si>
  <si>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</si>
  <si>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п. 6 "Уничтожение вороньих гнёзд" -исключили, 20 000 добавили в п. 12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</si>
  <si>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</si>
  <si>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</si>
  <si>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</si>
  <si>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</si>
  <si>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</si>
  <si>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</si>
  <si>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</si>
  <si>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</si>
  <si>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</si>
  <si>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</si>
  <si>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</si>
  <si>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</si>
  <si>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</si>
  <si>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№   от     .11.2022 г.</t>
  </si>
  <si>
    <t>Приложение №3</t>
  </si>
  <si>
    <t>Благоустройство городской территории  (замощение тротуарной плиткой)</t>
  </si>
  <si>
    <t>Ремонт наружной подсветки, в т.ч.:</t>
  </si>
  <si>
    <t>приобретение материалов для выполнения работ по содержнию наружного освещения</t>
  </si>
  <si>
    <t>13.</t>
  </si>
  <si>
    <t>работы по содержанию наружного освещения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</si>
  <si>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</si>
  <si>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</si>
  <si>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14.</t>
  </si>
  <si>
    <t>15.</t>
  </si>
  <si>
    <t>16.</t>
  </si>
  <si>
    <t>17.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</si>
  <si>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</si>
  <si>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</si>
  <si>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</si>
  <si>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</si>
  <si>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в т.ч.кредиторская задолженностьза 2023 год</t>
  </si>
  <si>
    <t>в т.ч.кредиторская задолженностьза 2024 год</t>
  </si>
  <si>
    <t xml:space="preserve">"Об утверждении местного бюджета </t>
  </si>
  <si>
    <t>г. Днестровск на 2025г.</t>
  </si>
  <si>
    <t>благоустройства городских территорий г. Днестровска на  2025 год</t>
  </si>
  <si>
    <t xml:space="preserve">Благоустройство городской территории  (асфальтобетонное покрытие) </t>
  </si>
  <si>
    <t>Оплата потребленной электроэнергии по наружному освещению парковых зон и архитектурной подсветки, спортивной площадки</t>
  </si>
  <si>
    <t>18.</t>
  </si>
  <si>
    <t>г. Днестровск на 2025 г."</t>
  </si>
  <si>
    <t>12.1</t>
  </si>
  <si>
    <t>12.2</t>
  </si>
  <si>
    <t>№ 3 от 14.02.2025 г.</t>
  </si>
  <si>
    <t>Благоустройство территории детской игровой площадки
 по ул.Котовского 21а - ул.Комсомольская 8</t>
  </si>
  <si>
    <t>в т.ч. водоотведение и водопотребление городского фонтана, городского туалета,
зона отдыха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</si>
</sst>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0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wrapText="1"/>
    </xf>
    <xf numFmtId="3" fontId="1" fillId="2" borderId="1" xfId="0" applyNumberFormat="1" applyFont="1" applyFill="1" applyBorder="1"/>
    <xf numFmtId="3" fontId="1" fillId="2" borderId="4" xfId="0" applyNumberFormat="1" applyFont="1" applyFill="1" applyBorder="1"/>
    <xf numFmtId="3" fontId="1" fillId="2" borderId="1" xfId="0" applyNumberFormat="1" applyFont="1" applyFill="1" applyBorder="1" applyAlignment="1">
      <alignment horizontal="right" vertical="center"/>
    </xf>
    <xf numFmtId="3" fontId="1" fillId="2" borderId="7" xfId="0" applyNumberFormat="1" applyFont="1" applyFill="1" applyBorder="1"/>
    <xf numFmtId="3" fontId="1" fillId="2" borderId="14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8" fillId="0" borderId="0" xfId="0" applyFont="1" applyFill="1"/>
    <xf numFmtId="0" fontId="7" fillId="0" borderId="0" xfId="0" applyFont="1" applyFill="1"/>
    <xf numFmtId="3" fontId="4" fillId="0" borderId="0" xfId="0" applyNumberFormat="1" applyFont="1" applyFill="1"/>
    <xf numFmtId="0" fontId="9" fillId="0" borderId="9" xfId="0" applyFont="1" applyBorder="1" applyAlignment="1">
      <alignment horizontal="left"/>
    </xf>
    <xf numFmtId="0" fontId="9" fillId="2" borderId="1" xfId="0" applyFont="1" applyFill="1" applyBorder="1"/>
    <xf numFmtId="3" fontId="9" fillId="2" borderId="1" xfId="0" applyNumberFormat="1" applyFont="1" applyFill="1" applyBorder="1"/>
    <xf numFmtId="3" fontId="1" fillId="2" borderId="15" xfId="0" applyNumberFormat="1" applyFont="1" applyFill="1" applyBorder="1"/>
    <xf numFmtId="3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left" vertical="top"/>
    </xf>
    <xf numFmtId="0" fontId="1" fillId="0" borderId="1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/>
    </xf>
    <xf numFmtId="3" fontId="3" fillId="0" borderId="0" xfId="0" applyNumberFormat="1" applyFont="1" applyFill="1"/>
    <xf numFmtId="0" fontId="3" fillId="0" borderId="0" xfId="0" applyFont="1" applyFill="1"/>
    <xf numFmtId="0" fontId="3" fillId="0" borderId="0" xfId="0" applyFont="1"/>
    <xf numFmtId="0" fontId="4" fillId="0" borderId="0" xfId="0" applyFont="1" applyAlignment="1">
      <alignment wrapText="1"/>
    </xf>
    <xf numFmtId="3" fontId="5" fillId="0" borderId="0" xfId="0" applyNumberFormat="1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3" fontId="4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right" wrapText="1"/>
    </xf>
    <xf numFmtId="3" fontId="3" fillId="2" borderId="0" xfId="0" applyNumberFormat="1" applyFont="1" applyFill="1" applyAlignment="1">
      <alignment wrapText="1"/>
    </xf>
    <xf numFmtId="0" fontId="4" fillId="2" borderId="0" xfId="0" applyFont="1" applyFill="1"/>
    <xf numFmtId="0" fontId="5" fillId="0" borderId="0" xfId="0" applyFont="1" applyFill="1" applyBorder="1" applyAlignment="1">
      <alignment wrapText="1"/>
    </xf>
    <xf numFmtId="0" fontId="1" fillId="0" borderId="0" xfId="0" applyFont="1" applyAlignment="1"/>
    <xf numFmtId="3" fontId="1" fillId="2" borderId="0" xfId="0" applyNumberFormat="1" applyFont="1" applyFill="1" applyBorder="1" applyAlignment="1">
      <alignment horizontal="right" vertical="top"/>
    </xf>
    <xf numFmtId="0" fontId="1" fillId="0" borderId="12" xfId="0" applyFont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3" fontId="1" fillId="2" borderId="0" xfId="0" applyNumberFormat="1" applyFont="1" applyFill="1" applyBorder="1"/>
    <xf numFmtId="3" fontId="1" fillId="2" borderId="0" xfId="0" applyNumberFormat="1" applyFont="1" applyFill="1" applyBorder="1" applyAlignment="1">
      <alignment horizontal="right"/>
    </xf>
    <xf numFmtId="3" fontId="1" fillId="2" borderId="2" xfId="0" applyNumberFormat="1" applyFont="1" applyFill="1" applyBorder="1"/>
    <xf numFmtId="49" fontId="2" fillId="0" borderId="2" xfId="0" applyNumberFormat="1" applyFont="1" applyFill="1" applyBorder="1" applyAlignment="1">
      <alignment horizontal="center"/>
    </xf>
    <xf numFmtId="3" fontId="9" fillId="2" borderId="4" xfId="0" applyNumberFormat="1" applyFont="1" applyFill="1" applyBorder="1"/>
    <xf numFmtId="0" fontId="1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49" fontId="2" fillId="0" borderId="17" xfId="0" applyNumberFormat="1" applyFont="1" applyFill="1" applyBorder="1" applyAlignment="1">
      <alignment horizontal="center"/>
    </xf>
    <xf numFmtId="0" fontId="1" fillId="0" borderId="17" xfId="0" applyFont="1" applyBorder="1" applyAlignment="1">
      <alignment wrapText="1"/>
    </xf>
    <xf numFmtId="3" fontId="1" fillId="2" borderId="17" xfId="0" applyNumberFormat="1" applyFont="1" applyFill="1" applyBorder="1"/>
    <xf numFmtId="0" fontId="1" fillId="0" borderId="9" xfId="0" applyFont="1" applyBorder="1" applyAlignment="1">
      <alignment horizontal="left" wrapText="1"/>
    </xf>
    <xf numFmtId="2" fontId="6" fillId="0" borderId="9" xfId="0" applyNumberFormat="1" applyFont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3" fontId="8" fillId="0" borderId="0" xfId="0" applyNumberFormat="1" applyFont="1"/>
    <xf numFmtId="0" fontId="2" fillId="0" borderId="8" xfId="0" applyFont="1" applyBorder="1" applyAlignment="1">
      <alignment horizontal="left"/>
    </xf>
    <xf numFmtId="3" fontId="2" fillId="0" borderId="3" xfId="0" applyNumberFormat="1" applyFont="1" applyFill="1" applyBorder="1"/>
    <xf numFmtId="4" fontId="5" fillId="0" borderId="0" xfId="0" applyNumberFormat="1" applyFont="1" applyFill="1"/>
    <xf numFmtId="3" fontId="3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1"/>
  <sheetViews>
    <sheetView tabSelected="1" topLeftCell="A21" workbookViewId="0">
      <selection activeCell="E43" sqref="E43"/>
    </sheetView>
  </sheetViews>
  <sheetFormatPr defaultColWidth="8.85546875" defaultRowHeight="15.75" x14ac:dyDescent="0.25"/>
  <cols>
    <col min="1" max="1" width="7.5703125" style="6" customWidth="1"/>
    <col min="2" max="2" width="80.140625" style="1" customWidth="1"/>
    <col min="3" max="3" width="12.140625" style="1" customWidth="1"/>
    <col min="4" max="4" width="13.140625" style="34" bestFit="1" customWidth="1"/>
    <col min="5" max="5" width="10.140625" style="34" bestFit="1" customWidth="1"/>
    <col min="6" max="6" width="8.85546875" style="34"/>
    <col min="7" max="8" width="8.85546875" style="30"/>
    <col min="9" max="16384" width="8.85546875" style="1"/>
  </cols>
  <sheetData>
    <row r="1" spans="1:8" hidden="1" x14ac:dyDescent="0.25">
      <c r="B1" s="74"/>
      <c r="C1" s="74" t="s">
        <v>35</v>
      </c>
    </row>
    <row r="2" spans="1:8" hidden="1" x14ac:dyDescent="0.25">
      <c r="B2" s="74"/>
      <c r="C2" s="75" t="s">
        <v>12</v>
      </c>
    </row>
    <row r="3" spans="1:8" hidden="1" x14ac:dyDescent="0.25">
      <c r="B3" s="74"/>
      <c r="C3" s="75" t="s">
        <v>13</v>
      </c>
    </row>
    <row r="4" spans="1:8" hidden="1" x14ac:dyDescent="0.25">
      <c r="B4" s="74"/>
      <c r="C4" s="75" t="s">
        <v>34</v>
      </c>
    </row>
    <row r="5" spans="1:8" x14ac:dyDescent="0.25">
      <c r="C5" s="26" t="s">
        <v>33</v>
      </c>
    </row>
    <row r="6" spans="1:8" x14ac:dyDescent="0.25">
      <c r="B6" s="88" t="s">
        <v>12</v>
      </c>
      <c r="C6" s="88"/>
    </row>
    <row r="7" spans="1:8" x14ac:dyDescent="0.25">
      <c r="B7" s="89" t="s">
        <v>13</v>
      </c>
      <c r="C7" s="89"/>
    </row>
    <row r="8" spans="1:8" x14ac:dyDescent="0.25">
      <c r="B8" s="89" t="s">
        <v>62</v>
      </c>
      <c r="C8" s="89"/>
    </row>
    <row r="9" spans="1:8" x14ac:dyDescent="0.25">
      <c r="B9" s="89" t="s">
        <v>53</v>
      </c>
      <c r="C9" s="89"/>
      <c r="E9" s="34" t="s">
        <v>54</v>
      </c>
    </row>
    <row r="10" spans="1:8" x14ac:dyDescent="0.25">
      <c r="B10" s="89" t="s">
        <v>59</v>
      </c>
      <c r="C10" s="89"/>
    </row>
    <row r="11" spans="1:8" s="2" customFormat="1" x14ac:dyDescent="0.25">
      <c r="A11" s="90" t="s">
        <v>3</v>
      </c>
      <c r="B11" s="90"/>
      <c r="C11" s="90"/>
      <c r="D11" s="35"/>
      <c r="E11" s="35"/>
      <c r="F11" s="35"/>
      <c r="G11" s="36"/>
      <c r="H11" s="36"/>
    </row>
    <row r="12" spans="1:8" s="2" customFormat="1" x14ac:dyDescent="0.25">
      <c r="A12" s="90" t="s">
        <v>55</v>
      </c>
      <c r="B12" s="90"/>
      <c r="C12" s="90"/>
      <c r="D12" s="35"/>
      <c r="E12" s="35"/>
      <c r="F12" s="35"/>
      <c r="G12" s="36"/>
      <c r="H12" s="36"/>
    </row>
    <row r="13" spans="1:8" s="2" customFormat="1" x14ac:dyDescent="0.25">
      <c r="A13" s="90" t="s">
        <v>15</v>
      </c>
      <c r="B13" s="90"/>
      <c r="C13" s="90"/>
      <c r="D13" s="35"/>
      <c r="E13" s="35"/>
      <c r="F13" s="35"/>
      <c r="G13" s="36"/>
      <c r="H13" s="36"/>
    </row>
    <row r="14" spans="1:8" s="2" customFormat="1" x14ac:dyDescent="0.25">
      <c r="A14" s="90" t="s">
        <v>31</v>
      </c>
      <c r="B14" s="90"/>
      <c r="C14" s="90"/>
      <c r="D14" s="35"/>
      <c r="E14" s="35"/>
      <c r="F14" s="35"/>
      <c r="G14" s="36"/>
      <c r="H14" s="36"/>
    </row>
    <row r="15" spans="1:8" x14ac:dyDescent="0.25">
      <c r="A15" s="90" t="s">
        <v>14</v>
      </c>
      <c r="B15" s="90"/>
      <c r="C15" s="90"/>
    </row>
    <row r="16" spans="1:8" ht="16.5" thickBot="1" x14ac:dyDescent="0.3">
      <c r="B16" s="2"/>
      <c r="C16" s="5" t="s">
        <v>6</v>
      </c>
    </row>
    <row r="17" spans="1:11" ht="52.9" customHeight="1" thickBot="1" x14ac:dyDescent="0.3">
      <c r="A17" s="3" t="s">
        <v>0</v>
      </c>
      <c r="B17" s="7" t="s">
        <v>5</v>
      </c>
      <c r="C17" s="4" t="s">
        <v>9</v>
      </c>
    </row>
    <row r="18" spans="1:11" x14ac:dyDescent="0.25">
      <c r="A18" s="46" t="s">
        <v>1</v>
      </c>
      <c r="B18" s="8" t="s">
        <v>4</v>
      </c>
      <c r="C18" s="41">
        <f>52000+98000-50000</f>
        <v>100000</v>
      </c>
      <c r="D18" s="52"/>
    </row>
    <row r="19" spans="1:11" ht="18.75" customHeight="1" x14ac:dyDescent="0.25">
      <c r="A19" s="16" t="s">
        <v>2</v>
      </c>
      <c r="B19" s="9" t="s">
        <v>8</v>
      </c>
      <c r="C19" s="22">
        <f>1100000+75000+130000+100000</f>
        <v>1405000</v>
      </c>
      <c r="D19" s="86"/>
    </row>
    <row r="20" spans="1:11" ht="18.75" customHeight="1" x14ac:dyDescent="0.25">
      <c r="A20" s="16" t="s">
        <v>21</v>
      </c>
      <c r="B20" s="10" t="s">
        <v>11</v>
      </c>
      <c r="C20" s="21">
        <v>80000</v>
      </c>
      <c r="D20" s="52"/>
    </row>
    <row r="21" spans="1:11" ht="36" customHeight="1" x14ac:dyDescent="0.25">
      <c r="A21" s="17" t="s">
        <v>22</v>
      </c>
      <c r="B21" s="11" t="s">
        <v>16</v>
      </c>
      <c r="C21" s="23">
        <f>150000-130000</f>
        <v>20000</v>
      </c>
      <c r="D21" s="62"/>
      <c r="E21" s="62"/>
      <c r="F21" s="62"/>
      <c r="G21" s="62"/>
      <c r="H21" s="62"/>
    </row>
    <row r="22" spans="1:11" ht="16.5" customHeight="1" x14ac:dyDescent="0.25">
      <c r="A22" s="18" t="s">
        <v>23</v>
      </c>
      <c r="B22" s="12" t="s">
        <v>42</v>
      </c>
      <c r="C22" s="24">
        <f>522+16239+C23+308+35000</f>
        <v>52069</v>
      </c>
      <c r="E22" s="52"/>
    </row>
    <row r="23" spans="1:11" ht="16.5" hidden="1" customHeight="1" x14ac:dyDescent="0.25">
      <c r="A23" s="19"/>
      <c r="B23" s="38" t="s">
        <v>41</v>
      </c>
      <c r="C23" s="39"/>
      <c r="E23" s="52"/>
    </row>
    <row r="24" spans="1:11" ht="32.25" customHeight="1" x14ac:dyDescent="0.25">
      <c r="A24" s="19" t="s">
        <v>24</v>
      </c>
      <c r="B24" s="79" t="s">
        <v>57</v>
      </c>
      <c r="C24" s="87">
        <f>23030+C25</f>
        <v>23136</v>
      </c>
      <c r="D24" s="30"/>
      <c r="E24" s="52"/>
    </row>
    <row r="25" spans="1:11" ht="0.75" hidden="1" customHeight="1" x14ac:dyDescent="0.25">
      <c r="A25" s="19"/>
      <c r="B25" s="82" t="s">
        <v>52</v>
      </c>
      <c r="C25" s="73">
        <v>106</v>
      </c>
    </row>
    <row r="26" spans="1:11" ht="16.5" customHeight="1" x14ac:dyDescent="0.25">
      <c r="A26" s="19" t="s">
        <v>25</v>
      </c>
      <c r="B26" s="13" t="s">
        <v>17</v>
      </c>
      <c r="C26" s="22">
        <f>150000-40000</f>
        <v>110000</v>
      </c>
      <c r="D26" s="30"/>
    </row>
    <row r="27" spans="1:11" ht="16.5" customHeight="1" x14ac:dyDescent="0.25">
      <c r="A27" s="19" t="s">
        <v>26</v>
      </c>
      <c r="B27" s="13" t="s">
        <v>18</v>
      </c>
      <c r="C27" s="22">
        <v>36000</v>
      </c>
      <c r="D27" s="30"/>
    </row>
    <row r="28" spans="1:11" ht="16.5" customHeight="1" x14ac:dyDescent="0.25">
      <c r="A28" s="19" t="s">
        <v>27</v>
      </c>
      <c r="B28" s="13" t="s">
        <v>7</v>
      </c>
      <c r="C28" s="22">
        <f>100000+107112+43286</f>
        <v>250398</v>
      </c>
      <c r="D28" s="30"/>
      <c r="I28" s="63"/>
      <c r="J28" s="63"/>
      <c r="K28" s="63"/>
    </row>
    <row r="29" spans="1:11" ht="26.25" customHeight="1" x14ac:dyDescent="0.25">
      <c r="A29" s="19"/>
      <c r="B29" s="91" t="s">
        <v>64</v>
      </c>
      <c r="C29" s="22">
        <v>107112</v>
      </c>
      <c r="D29" s="30"/>
      <c r="E29" s="30"/>
      <c r="I29" s="63"/>
      <c r="J29" s="63"/>
      <c r="K29" s="63"/>
    </row>
    <row r="30" spans="1:11" ht="3.75" hidden="1" customHeight="1" x14ac:dyDescent="0.25">
      <c r="A30" s="81"/>
      <c r="B30" s="82" t="s">
        <v>51</v>
      </c>
      <c r="C30" s="73">
        <v>11342</v>
      </c>
      <c r="D30" s="30"/>
      <c r="I30" s="63"/>
      <c r="J30" s="63"/>
      <c r="K30" s="63"/>
    </row>
    <row r="31" spans="1:11" ht="0.75" customHeight="1" x14ac:dyDescent="0.25">
      <c r="A31" s="81"/>
      <c r="B31" s="82" t="s">
        <v>52</v>
      </c>
      <c r="C31" s="73">
        <v>31944</v>
      </c>
      <c r="D31" s="30"/>
      <c r="I31" s="63"/>
      <c r="J31" s="63"/>
      <c r="K31" s="63"/>
    </row>
    <row r="32" spans="1:11" ht="16.5" customHeight="1" x14ac:dyDescent="0.25">
      <c r="A32" s="19" t="s">
        <v>28</v>
      </c>
      <c r="B32" s="43" t="s">
        <v>47</v>
      </c>
      <c r="C32" s="42">
        <f>300000-100000+150000</f>
        <v>350000</v>
      </c>
      <c r="D32" s="64"/>
      <c r="I32" s="63"/>
      <c r="J32" s="63"/>
      <c r="K32" s="63"/>
    </row>
    <row r="33" spans="1:11" ht="36.75" hidden="1" customHeight="1" x14ac:dyDescent="0.25">
      <c r="A33" s="19"/>
      <c r="B33" s="27" t="s">
        <v>19</v>
      </c>
      <c r="C33" s="25"/>
      <c r="I33" s="63"/>
      <c r="J33" s="63"/>
      <c r="K33" s="63"/>
    </row>
    <row r="34" spans="1:11" ht="16.5" customHeight="1" x14ac:dyDescent="0.25">
      <c r="A34" s="19" t="s">
        <v>29</v>
      </c>
      <c r="B34" s="13" t="s">
        <v>50</v>
      </c>
      <c r="C34" s="21">
        <f>200000-50000</f>
        <v>150000</v>
      </c>
      <c r="I34" s="63"/>
      <c r="J34" s="63"/>
      <c r="K34" s="63"/>
    </row>
    <row r="35" spans="1:11" ht="17.25" customHeight="1" x14ac:dyDescent="0.25">
      <c r="A35" s="19" t="s">
        <v>30</v>
      </c>
      <c r="B35" s="14" t="s">
        <v>37</v>
      </c>
      <c r="C35" s="21">
        <f>C36+C37</f>
        <v>200000</v>
      </c>
    </row>
    <row r="36" spans="1:11" ht="17.25" customHeight="1" x14ac:dyDescent="0.25">
      <c r="A36" s="47" t="s">
        <v>60</v>
      </c>
      <c r="B36" s="80" t="s">
        <v>40</v>
      </c>
      <c r="C36" s="40">
        <v>100000</v>
      </c>
    </row>
    <row r="37" spans="1:11" ht="30" customHeight="1" x14ac:dyDescent="0.25">
      <c r="A37" s="47" t="s">
        <v>61</v>
      </c>
      <c r="B37" s="80" t="s">
        <v>38</v>
      </c>
      <c r="C37" s="40">
        <v>100000</v>
      </c>
    </row>
    <row r="38" spans="1:11" ht="16.5" customHeight="1" x14ac:dyDescent="0.25">
      <c r="A38" s="19" t="s">
        <v>39</v>
      </c>
      <c r="B38" s="15" t="s">
        <v>48</v>
      </c>
      <c r="C38" s="21">
        <f>300000-30000</f>
        <v>270000</v>
      </c>
      <c r="D38" s="30"/>
    </row>
    <row r="39" spans="1:11" ht="16.5" hidden="1" customHeight="1" x14ac:dyDescent="0.25">
      <c r="A39" s="48"/>
      <c r="B39" s="20"/>
      <c r="C39" s="40"/>
    </row>
    <row r="40" spans="1:11" ht="16.5" hidden="1" customHeight="1" x14ac:dyDescent="0.25">
      <c r="A40" s="48" t="s">
        <v>44</v>
      </c>
      <c r="B40" s="44"/>
      <c r="C40" s="21"/>
    </row>
    <row r="41" spans="1:11" ht="16.5" hidden="1" customHeight="1" x14ac:dyDescent="0.25">
      <c r="A41" s="48"/>
      <c r="B41" s="44"/>
      <c r="C41" s="40"/>
    </row>
    <row r="42" spans="1:11" ht="16.5" customHeight="1" x14ac:dyDescent="0.25">
      <c r="A42" s="49" t="s">
        <v>43</v>
      </c>
      <c r="B42" s="45" t="s">
        <v>32</v>
      </c>
      <c r="C42" s="21">
        <v>50000</v>
      </c>
      <c r="D42" s="64"/>
    </row>
    <row r="43" spans="1:11" ht="33.75" customHeight="1" x14ac:dyDescent="0.25">
      <c r="A43" s="66" t="s">
        <v>44</v>
      </c>
      <c r="B43" s="65" t="s">
        <v>49</v>
      </c>
      <c r="C43" s="21">
        <f>100000-75000</f>
        <v>25000</v>
      </c>
      <c r="D43" s="70"/>
    </row>
    <row r="44" spans="1:11" ht="32.25" customHeight="1" x14ac:dyDescent="0.25">
      <c r="A44" s="67" t="s">
        <v>45</v>
      </c>
      <c r="B44" s="68" t="s">
        <v>36</v>
      </c>
      <c r="C44" s="21">
        <f>500000+50000+50000+30000</f>
        <v>630000</v>
      </c>
      <c r="D44" s="70"/>
      <c r="E44" s="69"/>
    </row>
    <row r="45" spans="1:11" ht="32.25" customHeight="1" x14ac:dyDescent="0.25">
      <c r="A45" s="72" t="s">
        <v>46</v>
      </c>
      <c r="B45" s="68" t="s">
        <v>56</v>
      </c>
      <c r="C45" s="71">
        <v>40000</v>
      </c>
      <c r="D45" s="52"/>
      <c r="E45" s="69"/>
    </row>
    <row r="46" spans="1:11" ht="24.75" hidden="1" customHeight="1" x14ac:dyDescent="0.25">
      <c r="A46" s="76"/>
      <c r="B46" s="77"/>
      <c r="C46" s="78"/>
      <c r="D46" s="52"/>
      <c r="E46" s="69"/>
    </row>
    <row r="47" spans="1:11" ht="32.25" customHeight="1" thickBot="1" x14ac:dyDescent="0.3">
      <c r="A47" s="72" t="s">
        <v>58</v>
      </c>
      <c r="B47" s="68" t="s">
        <v>63</v>
      </c>
      <c r="C47" s="71">
        <f>300000-50000</f>
        <v>250000</v>
      </c>
      <c r="D47" s="30"/>
      <c r="E47" s="69"/>
    </row>
    <row r="48" spans="1:11" ht="16.5" thickBot="1" x14ac:dyDescent="0.3">
      <c r="A48" s="4"/>
      <c r="B48" s="84" t="s">
        <v>10</v>
      </c>
      <c r="C48" s="85">
        <f>C18+C19+C20+C21+C22+C24+C26+C27+C28+C32+C34+C35+C43+C42+C44+C45+C46+C47+C40+C38</f>
        <v>4041603</v>
      </c>
      <c r="D48" s="34">
        <v>3454245</v>
      </c>
      <c r="E48" s="55"/>
    </row>
    <row r="49" spans="1:8" x14ac:dyDescent="0.25">
      <c r="C49" s="83">
        <v>3721000</v>
      </c>
      <c r="D49" s="37">
        <f>D48-C48</f>
        <v>-587358</v>
      </c>
      <c r="F49" s="30"/>
    </row>
    <row r="50" spans="1:8" s="53" customFormat="1" x14ac:dyDescent="0.25">
      <c r="A50" s="50"/>
      <c r="B50" s="56"/>
      <c r="C50" s="58">
        <f>C49-C48</f>
        <v>-320603</v>
      </c>
      <c r="D50" s="51"/>
      <c r="E50" s="52"/>
      <c r="F50" s="52"/>
      <c r="G50" s="52"/>
      <c r="H50" s="52"/>
    </row>
    <row r="51" spans="1:8" ht="12.75" customHeight="1" x14ac:dyDescent="0.25">
      <c r="A51" s="31"/>
      <c r="B51" s="57"/>
      <c r="C51" s="58"/>
      <c r="D51" s="37"/>
    </row>
    <row r="52" spans="1:8" ht="17.25" customHeight="1" x14ac:dyDescent="0.25">
      <c r="A52" s="54" t="s">
        <v>20</v>
      </c>
      <c r="B52" s="59"/>
      <c r="C52" s="60"/>
    </row>
    <row r="53" spans="1:8" x14ac:dyDescent="0.25">
      <c r="A53" s="32"/>
      <c r="B53" s="61"/>
      <c r="C53" s="61"/>
    </row>
    <row r="54" spans="1:8" x14ac:dyDescent="0.25">
      <c r="A54" s="32"/>
      <c r="B54" s="33"/>
      <c r="C54" s="33"/>
    </row>
    <row r="55" spans="1:8" x14ac:dyDescent="0.25">
      <c r="A55" s="28"/>
      <c r="B55" s="29"/>
      <c r="C55" s="29"/>
    </row>
    <row r="56" spans="1:8" x14ac:dyDescent="0.25">
      <c r="A56" s="28"/>
      <c r="B56" s="29"/>
      <c r="C56" s="29"/>
    </row>
    <row r="57" spans="1:8" x14ac:dyDescent="0.25">
      <c r="A57" s="28"/>
      <c r="B57" s="29"/>
      <c r="C57" s="29"/>
    </row>
    <row r="58" spans="1:8" x14ac:dyDescent="0.25">
      <c r="A58" s="28"/>
      <c r="B58" s="29"/>
      <c r="C58" s="29"/>
    </row>
    <row r="59" spans="1:8" x14ac:dyDescent="0.25">
      <c r="A59" s="28"/>
      <c r="B59" s="29"/>
      <c r="C59" s="29"/>
    </row>
    <row r="60" spans="1:8" x14ac:dyDescent="0.25">
      <c r="A60" s="28"/>
      <c r="B60" s="29"/>
      <c r="C60" s="29"/>
    </row>
    <row r="61" spans="1:8" x14ac:dyDescent="0.25">
      <c r="A61" s="28"/>
      <c r="B61" s="29"/>
      <c r="C61" s="29"/>
    </row>
  </sheetData>
  <mergeCells count="10">
    <mergeCell ref="B6:C6"/>
    <mergeCell ref="B7:C7"/>
    <mergeCell ref="B8:C8"/>
    <mergeCell ref="A15:C15"/>
    <mergeCell ref="A12:C12"/>
    <mergeCell ref="A14:C14"/>
    <mergeCell ref="A11:C11"/>
    <mergeCell ref="A13:C13"/>
    <mergeCell ref="B9:C9"/>
    <mergeCell ref="B10:C10"/>
  </mergeCells>
  <phoneticPr fontId="0" type="noConversion"/>
  <pageMargins left="1.1811023622047245" right="0.39370078740157483" top="0.39370078740157483" bottom="0.39370078740157483" header="0.31496062992125984" footer="0.31496062992125984"/>
  <pageSetup paperSize="9" scale="85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2025-02-17T11:23:24Z</dcterms:modified>
</cp:coreProperties>
</file>